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Documents\2025\Vijeće\35. sjednica\Final\"/>
    </mc:Choice>
  </mc:AlternateContent>
  <xr:revisionPtr revIDLastSave="0" documentId="8_{D976421A-3266-40EC-9636-4EBD31FAFBB2}" xr6:coauthVersionLast="47" xr6:coauthVersionMax="47" xr10:uidLastSave="{00000000-0000-0000-0000-000000000000}"/>
  <bookViews>
    <workbookView xWindow="-120" yWindow="-120" windowWidth="29040" windowHeight="17640" xr2:uid="{00000000-000D-0000-FFFF-FFFF00000000}"/>
  </bookViews>
  <sheets>
    <sheet name="Program rada odjela" sheetId="3" r:id="rId1"/>
  </sheets>
  <definedNames>
    <definedName name="_xlnm._FilterDatabase" localSheetId="0" hidden="1">'Program rada odjela'!$A$1:$G$40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3" i="3" l="1"/>
  <c r="E163" i="3"/>
  <c r="F161" i="3"/>
  <c r="E161" i="3"/>
  <c r="F283" i="3"/>
  <c r="F282" i="3" s="1"/>
  <c r="F281" i="3" s="1"/>
  <c r="F278" i="3"/>
  <c r="F277" i="3" s="1"/>
  <c r="F276" i="3" s="1"/>
  <c r="F265" i="3"/>
  <c r="F264" i="3" s="1"/>
  <c r="F263" i="3" s="1"/>
  <c r="F255" i="3"/>
  <c r="F242" i="3"/>
  <c r="F237" i="3"/>
  <c r="F236" i="3" s="1"/>
  <c r="F232" i="3"/>
  <c r="F231" i="3" s="1"/>
  <c r="F229" i="3"/>
  <c r="F228" i="3" s="1"/>
  <c r="F226" i="3"/>
  <c r="F224" i="3"/>
  <c r="F221" i="3"/>
  <c r="F220" i="3" s="1"/>
  <c r="F218" i="3"/>
  <c r="F217" i="3" s="1"/>
  <c r="F215" i="3"/>
  <c r="F214" i="3" s="1"/>
  <c r="F212" i="3"/>
  <c r="F211" i="3" s="1"/>
  <c r="F209" i="3"/>
  <c r="F208" i="3" s="1"/>
  <c r="F206" i="3"/>
  <c r="F204" i="3"/>
  <c r="F201" i="3"/>
  <c r="F197" i="3"/>
  <c r="F194" i="3"/>
  <c r="F193" i="3" s="1"/>
  <c r="F191" i="3"/>
  <c r="F190" i="3" s="1"/>
  <c r="F187" i="3"/>
  <c r="F186" i="3"/>
  <c r="F184" i="3"/>
  <c r="F182" i="3"/>
  <c r="F179" i="3"/>
  <c r="F178" i="3" s="1"/>
  <c r="F176" i="3"/>
  <c r="F175" i="3" s="1"/>
  <c r="F173" i="3"/>
  <c r="F172" i="3" s="1"/>
  <c r="F170" i="3"/>
  <c r="F166" i="3"/>
  <c r="F159" i="3"/>
  <c r="F157" i="3"/>
  <c r="F155" i="3"/>
  <c r="F153" i="3"/>
  <c r="F151" i="3"/>
  <c r="F149" i="3"/>
  <c r="F147" i="3"/>
  <c r="F145" i="3"/>
  <c r="F143" i="3"/>
  <c r="F141" i="3"/>
  <c r="F139" i="3"/>
  <c r="F137" i="3"/>
  <c r="F135" i="3"/>
  <c r="F133" i="3"/>
  <c r="F131" i="3"/>
  <c r="F125" i="3"/>
  <c r="F123" i="3"/>
  <c r="F121" i="3"/>
  <c r="F119" i="3"/>
  <c r="F117" i="3"/>
  <c r="F115" i="3"/>
  <c r="F113" i="3"/>
  <c r="F110" i="3"/>
  <c r="F108" i="3"/>
  <c r="F106" i="3"/>
  <c r="F104" i="3"/>
  <c r="F102" i="3"/>
  <c r="F100" i="3"/>
  <c r="F98" i="3"/>
  <c r="F95" i="3"/>
  <c r="F91" i="3"/>
  <c r="F89" i="3"/>
  <c r="F87" i="3"/>
  <c r="F85" i="3"/>
  <c r="F66" i="3"/>
  <c r="F65" i="3" s="1"/>
  <c r="F62" i="3"/>
  <c r="F58" i="3"/>
  <c r="F54" i="3"/>
  <c r="F51" i="3"/>
  <c r="F47" i="3"/>
  <c r="F43" i="3"/>
  <c r="F39" i="3"/>
  <c r="F35" i="3"/>
  <c r="F30" i="3"/>
  <c r="F26" i="3"/>
  <c r="F19" i="3"/>
  <c r="F16" i="3"/>
  <c r="F15" i="3" s="1"/>
  <c r="F12" i="3"/>
  <c r="F11" i="3" s="1"/>
  <c r="F10" i="3" s="1"/>
  <c r="F6" i="3"/>
  <c r="F5" i="3" s="1"/>
  <c r="F4" i="3" s="1"/>
  <c r="E283" i="3"/>
  <c r="E278" i="3"/>
  <c r="E206" i="3"/>
  <c r="E159" i="3"/>
  <c r="E157" i="3"/>
  <c r="E155" i="3"/>
  <c r="E6" i="3"/>
  <c r="E209" i="3"/>
  <c r="E208" i="3" s="1"/>
  <c r="E110" i="3"/>
  <c r="E153" i="3"/>
  <c r="E151" i="3"/>
  <c r="E121" i="3"/>
  <c r="F196" i="3" l="1"/>
  <c r="F165" i="3"/>
  <c r="F112" i="3"/>
  <c r="F262" i="3"/>
  <c r="F261" i="3" s="1"/>
  <c r="F260" i="3" s="1"/>
  <c r="F181" i="3"/>
  <c r="F241" i="3"/>
  <c r="F235" i="3" s="1"/>
  <c r="F234" i="3" s="1"/>
  <c r="F42" i="3"/>
  <c r="F41" i="3" s="1"/>
  <c r="F203" i="3"/>
  <c r="F223" i="3"/>
  <c r="F70" i="3"/>
  <c r="F69" i="3" s="1"/>
  <c r="F18" i="3"/>
  <c r="E282" i="3"/>
  <c r="E281" i="3" s="1"/>
  <c r="E277" i="3"/>
  <c r="E276" i="3" s="1"/>
  <c r="E265" i="3"/>
  <c r="E264" i="3" s="1"/>
  <c r="E263" i="3" s="1"/>
  <c r="E255" i="3"/>
  <c r="E242" i="3"/>
  <c r="E237" i="3"/>
  <c r="E236" i="3" s="1"/>
  <c r="E232" i="3"/>
  <c r="E231" i="3" s="1"/>
  <c r="E229" i="3"/>
  <c r="E228" i="3" s="1"/>
  <c r="E226" i="3"/>
  <c r="E224" i="3"/>
  <c r="E221" i="3"/>
  <c r="E220" i="3" s="1"/>
  <c r="E218" i="3"/>
  <c r="E217" i="3" s="1"/>
  <c r="E215" i="3"/>
  <c r="E214" i="3" s="1"/>
  <c r="E212" i="3"/>
  <c r="E211" i="3" s="1"/>
  <c r="E204" i="3"/>
  <c r="E203" i="3" s="1"/>
  <c r="E201" i="3"/>
  <c r="E197" i="3"/>
  <c r="E194" i="3"/>
  <c r="E193" i="3" s="1"/>
  <c r="E191" i="3"/>
  <c r="E190" i="3" s="1"/>
  <c r="E187" i="3"/>
  <c r="E186" i="3" s="1"/>
  <c r="E184" i="3"/>
  <c r="E182" i="3"/>
  <c r="E179" i="3"/>
  <c r="E178" i="3" s="1"/>
  <c r="E176" i="3"/>
  <c r="E175" i="3" s="1"/>
  <c r="E173" i="3"/>
  <c r="E172" i="3" s="1"/>
  <c r="E170" i="3"/>
  <c r="E166" i="3"/>
  <c r="E149" i="3"/>
  <c r="E147" i="3"/>
  <c r="E145" i="3"/>
  <c r="E143" i="3"/>
  <c r="E141" i="3"/>
  <c r="E139" i="3"/>
  <c r="E137" i="3"/>
  <c r="E135" i="3"/>
  <c r="E133" i="3"/>
  <c r="E131" i="3"/>
  <c r="E125" i="3"/>
  <c r="E123" i="3"/>
  <c r="E119" i="3"/>
  <c r="E117" i="3"/>
  <c r="E115" i="3"/>
  <c r="E113" i="3"/>
  <c r="E108" i="3"/>
  <c r="E106" i="3"/>
  <c r="E104" i="3"/>
  <c r="E102" i="3"/>
  <c r="E100" i="3"/>
  <c r="E98" i="3"/>
  <c r="E95" i="3"/>
  <c r="E91" i="3"/>
  <c r="E89" i="3"/>
  <c r="E87" i="3"/>
  <c r="E85" i="3"/>
  <c r="E66" i="3"/>
  <c r="E65" i="3" s="1"/>
  <c r="E62" i="3"/>
  <c r="E58" i="3"/>
  <c r="E54" i="3"/>
  <c r="E51" i="3"/>
  <c r="E47" i="3"/>
  <c r="E43" i="3"/>
  <c r="E39" i="3"/>
  <c r="E35" i="3"/>
  <c r="E30" i="3"/>
  <c r="E26" i="3"/>
  <c r="E19" i="3"/>
  <c r="E16" i="3"/>
  <c r="E15" i="3" s="1"/>
  <c r="E12" i="3"/>
  <c r="E11" i="3" s="1"/>
  <c r="E10" i="3" s="1"/>
  <c r="E5" i="3"/>
  <c r="E4" i="3" s="1"/>
  <c r="F3" i="3" l="1"/>
  <c r="F2" i="3" s="1"/>
  <c r="E112" i="3"/>
  <c r="E18" i="3"/>
  <c r="E241" i="3"/>
  <c r="E235" i="3" s="1"/>
  <c r="E234" i="3" s="1"/>
  <c r="E262" i="3"/>
  <c r="E261" i="3" s="1"/>
  <c r="E260" i="3" s="1"/>
  <c r="E165" i="3"/>
  <c r="E70" i="3"/>
  <c r="E69" i="3" s="1"/>
  <c r="E181" i="3"/>
  <c r="E196" i="3"/>
  <c r="E223" i="3"/>
  <c r="E42" i="3"/>
  <c r="E41" i="3" s="1"/>
  <c r="E3" i="3" l="1"/>
  <c r="E2" i="3" s="1"/>
</calcChain>
</file>

<file path=xl/sharedStrings.xml><?xml version="1.0" encoding="utf-8"?>
<sst xmlns="http://schemas.openxmlformats.org/spreadsheetml/2006/main" count="684" uniqueCount="513">
  <si>
    <t>PLANIRANE AKTIVNOSTI</t>
  </si>
  <si>
    <t>POZ.</t>
  </si>
  <si>
    <t>SVRHA, CILJ, REZULTAT</t>
  </si>
  <si>
    <t>PROGRAM 1300  OSNOVNA AKTIVNOST UPRAVNIH TIJELA</t>
  </si>
  <si>
    <t>Aktivnost A130001 OSTALI TROŠKOVI VEZANI UZ REDOVNU DJELATNOST</t>
  </si>
  <si>
    <t>1.</t>
  </si>
  <si>
    <t>Električna energija</t>
  </si>
  <si>
    <t>Sredstva predviđena za električnu energiju za potrebe gradskih prostora</t>
  </si>
  <si>
    <t>2.</t>
  </si>
  <si>
    <t>Ostale usluge tekućeg i investicijskog održavanja</t>
  </si>
  <si>
    <t>Sredstva planirana za neophodne aktivnosti održavanja objekata koje nisu planirane programom</t>
  </si>
  <si>
    <t>OSTALI NESPOMENUTI RASHODI POSLOVANJA</t>
  </si>
  <si>
    <t xml:space="preserve">Zbog sigurnosti gradske imovine u slučaju nepredviđenih događaja </t>
  </si>
  <si>
    <t>Ostali nespomenuti rashodi poslovanja</t>
  </si>
  <si>
    <t>Sredstva planirana za aktivnosti koje nije bilo moguće predvidjeti</t>
  </si>
  <si>
    <t>Aktivnost A140001  ODRŽAVANJE PROMETNICA I MOSTOVA</t>
  </si>
  <si>
    <t>Zimska služba</t>
  </si>
  <si>
    <t>R0553</t>
  </si>
  <si>
    <t>3.</t>
  </si>
  <si>
    <t>R0555</t>
  </si>
  <si>
    <t>Horizontalna signalizacija</t>
  </si>
  <si>
    <t>Vertikalna signalizacija</t>
  </si>
  <si>
    <t>Svjetlosna signalizacija</t>
  </si>
  <si>
    <t>Aktivnost A140002  ODRŽAVANJE I POTROŠNJA JAVNE RASVJETE</t>
  </si>
  <si>
    <t>Javna rasvjeta</t>
  </si>
  <si>
    <t>Održavanje postojećeg sustava javne rasvjete podrazumijeva otklanjanje kvarova, zamjenu postojećih dotrajalih rasvjetnih tijela te nadopunu postojećih sustava, također i postavljanje rasvjetnih tijela nakon rekonstrukcije postojeće ili izgradnje nove mreže od strane HEP-a, a sve zbog kvalitetnijeg i sigurnijeg života građana, te dopuna postojeće rasvjete na prometnim pravcima na temelju opravdanih zahtjeva</t>
  </si>
  <si>
    <t>Opskrba električnom energijom sustava javne rasvjete</t>
  </si>
  <si>
    <t>Aktivnost A140003  JAVNA HIGIJENA I ZELENILO</t>
  </si>
  <si>
    <t>Obnova parkova i šetnica</t>
  </si>
  <si>
    <t>R0557</t>
  </si>
  <si>
    <t xml:space="preserve">Deratizacija i dezinsekcija </t>
  </si>
  <si>
    <t>R0559</t>
  </si>
  <si>
    <t>Sukladno zakonskim obvezama, u svrhu očuvanja zdravlja građana provodi se dva puta godišnje akcija deratizacije i dezinsekcije na području Grada i prigradskih naselja – proljetni i jesenski tretman</t>
  </si>
  <si>
    <t>Javna higijena</t>
  </si>
  <si>
    <t>R0560</t>
  </si>
  <si>
    <t>4.</t>
  </si>
  <si>
    <t>Aktivnost A140004  ODRŽAVANJE VODOPRIVREDNIH OBJEKATA</t>
  </si>
  <si>
    <t>Održavanje vodoprivrednih objekata</t>
  </si>
  <si>
    <t>R0563</t>
  </si>
  <si>
    <t xml:space="preserve">PROGRAM 1401 ODRŽAVANJE POSLOVNIH, STAMBENIH PROSTORA, OPREME I DRUGO </t>
  </si>
  <si>
    <t>Materijal i dijelovi za tekuće i investicijsko održavanje</t>
  </si>
  <si>
    <t>R1161-1</t>
  </si>
  <si>
    <t>U svrhu realizacije programa uključivanja građana u aktivnosti uređenja Grada planirana je nabava materijala za pojedine radove.</t>
  </si>
  <si>
    <t xml:space="preserve">Održavanje poslovnih prostora </t>
  </si>
  <si>
    <t>R0564-1</t>
  </si>
  <si>
    <t>Održavanje stambenih prostora</t>
  </si>
  <si>
    <t>R0565-1</t>
  </si>
  <si>
    <t>Zbog dotrajalosti gradskih stanova potrebno je planirati sredstva za izvođenje nužnih radova tijekom godine čiju opravdanost utvrđuju stručne službe Grada, a zbog povećanja kvalitete života korisnika</t>
  </si>
  <si>
    <t>Pričuva</t>
  </si>
  <si>
    <t>R1110-1</t>
  </si>
  <si>
    <t>Sukladno ugovornim obvezama potrebno je osigurat sredstva za održavanje zajedničkih prostora u zgradama u kojima se Grad pojavljuje kao suvlasnik</t>
  </si>
  <si>
    <t xml:space="preserve"> PROGRAM 1402        ODRŽAVANJE SPOMENIČKIH VRIJEDNOSTI</t>
  </si>
  <si>
    <t>Aktivnost A140001       ODRŽAVANJE SPOMENIČKIH VRIJEDNOSTI</t>
  </si>
  <si>
    <t>Pročelja objekata u spomeničkoj jezgri</t>
  </si>
  <si>
    <t>R0568</t>
  </si>
  <si>
    <t>PROGRAM 1500       KAPITALNA ULAGANJA U KOMUNALNU INFRASTRUKTURU</t>
  </si>
  <si>
    <t>KAPITALNI PROJEKT  K150001   IZGRADNJA I DODATNA ULAGANJA U PROMETNICE I MOSTOVE</t>
  </si>
  <si>
    <t>Prometnice – dodatna ulaganja:</t>
  </si>
  <si>
    <t>1.1.</t>
  </si>
  <si>
    <t>1.2.</t>
  </si>
  <si>
    <t>Zahtjev građana zbog unapređenja kvalitete življenja</t>
  </si>
  <si>
    <t>Nogostupi:</t>
  </si>
  <si>
    <t>Sanacija postojećeg nogostupa zbog dotrajalosti</t>
  </si>
  <si>
    <t>Pješačka zona</t>
  </si>
  <si>
    <t>Sanacija popločenja i sustava oborinske odvodnje - nastavak</t>
  </si>
  <si>
    <t>Prometnice – izgradnja:</t>
  </si>
  <si>
    <t>3.2.</t>
  </si>
  <si>
    <t>3.3.</t>
  </si>
  <si>
    <t>Zahtjev MO zbog unapređenja kvalitete življenja</t>
  </si>
  <si>
    <t>5.</t>
  </si>
  <si>
    <t>Parkirališta:</t>
  </si>
  <si>
    <t>6.</t>
  </si>
  <si>
    <t>Dodatna ulaganja na građ. objektima-mostovi</t>
  </si>
  <si>
    <t>7.</t>
  </si>
  <si>
    <t>Dodatna ulaganja na građ. objektima-potporni zidovi ograde</t>
  </si>
  <si>
    <t>Kapitalni projekt  K150002  IZGRADNJA  JAVNE  RASVJETE</t>
  </si>
  <si>
    <t>Izgradnja javne rasvjete:</t>
  </si>
  <si>
    <t>Kapitalni projekt  K150004  UREĐENJE GROBLJA</t>
  </si>
  <si>
    <t>Uređenje groblja</t>
  </si>
  <si>
    <t>Novi Mihaljevci, Mihaljevci, Krivaj, Vidovci, Bankovci, Dervišaga, Golobrdci, Požega, Drškovci, Seoci, Ugarci, Kunovci, Crkveni Vrhovci, Alaginci, Nova Lipa, Laze</t>
  </si>
  <si>
    <t>Kapitalni projekt  K150017 AGLOMERACIJA POŽEGA</t>
  </si>
  <si>
    <t>Sudjelovanje u realizaciji projekta Aglomeracija Požega</t>
  </si>
  <si>
    <t xml:space="preserve">PROGRAM 1501    KAPITALNA ULAGANJA U POSLOVNE, STAMBENE PROSTORE I OPREMU     </t>
  </si>
  <si>
    <t>Aktivnost A150001  OPREMANJE DJEČJIH IGRALIŠTA</t>
  </si>
  <si>
    <t>Opremanje dječ. igrališta</t>
  </si>
  <si>
    <t>Sukladno zahtjevima mjesnih odbora i urbanističkim planovima uređenja Grada predviđena je nabava nove opreme za dopunu sadržaja na postojećim dječjim igralištima kao i formiranje novih dj. Igrališta</t>
  </si>
  <si>
    <t>Dodatna ulaganja u šport. objekte</t>
  </si>
  <si>
    <t>Sukladno  prijedlozima mjesnih odbora planirano je izvršiti nužne radove na kapelicama u navedenim naseljima</t>
  </si>
  <si>
    <t>Ulaganja u društvene domove:</t>
  </si>
  <si>
    <t>Ukoliko mjesni odbor odluči organizirati aktivnosti na uređenju zgrade društvenog doma predviđena su sredstva za nabavu materijala za realizaciju planiranih aktivnosti</t>
  </si>
  <si>
    <t>R0858</t>
  </si>
  <si>
    <t>Nabava opreme za društvene domove s ciljem kvalitetnijeg korištenja zajedničkog prostora</t>
  </si>
  <si>
    <t>Ulaganja u autobusna stajališta</t>
  </si>
  <si>
    <t>R0590</t>
  </si>
  <si>
    <t>Širenjem mreže gradskih autobusnih linija ukazuje se potreba uređenja autobusnih stajališta, postavljanja nadstrešnica zbog sigurnosti korisnika autobusnog prijevoza, te pripreme podloge</t>
  </si>
  <si>
    <t>Ulaganje u poslovne i stambene prostore</t>
  </si>
  <si>
    <t>Prenamjena gradskog poslovnog prostora ili stvaranje kvalitetnijih  uvjeta za rad zahtjeva dodatna ulaganja prema potrebi budućeg korisnika.</t>
  </si>
  <si>
    <t>Radovi na rekonstrukciji rekreacijskog centra</t>
  </si>
  <si>
    <t>R1325-3</t>
  </si>
  <si>
    <t xml:space="preserve">Nakon dovršetka radova na kompleksu SRC Požega dopuna sadržaja po zahtjevu korisnika </t>
  </si>
  <si>
    <t>PROGRAM 1502  ULAGANJE U PROSTORNO-PLANSKU DOKUMENTACIJU</t>
  </si>
  <si>
    <t>Aktivnost  A150001  GEODETSKO-KATASTARSKE USLUGE</t>
  </si>
  <si>
    <t xml:space="preserve">Geodetsko-katastarske usluge                      </t>
  </si>
  <si>
    <t xml:space="preserve">Ostale intelektualne usluge                           </t>
  </si>
  <si>
    <t>Za financiranje usluga koje programom nisu planirane, a zbog realizacije određenih projekata postanu neophodne (projektna dokumentacija i sl.)</t>
  </si>
  <si>
    <t xml:space="preserve">Izrada energetskih  certifikata za objekte u vlasništvu grada Požege         </t>
  </si>
  <si>
    <t>R1271</t>
  </si>
  <si>
    <t>Poštujući zakonsku obvezu potrebno je izvršiti energetske preglede zgrada u vlasništvu Grada Požege i izraditi energetske certifikate</t>
  </si>
  <si>
    <t xml:space="preserve">Kapitalni projekt 150001 PROSTORNI PLANOVI             </t>
  </si>
  <si>
    <t>Izrada prostornih planova</t>
  </si>
  <si>
    <t>PROGRAM 1601 POTICAJI U POLJOPRIVREDI</t>
  </si>
  <si>
    <t>Aktivnost A160001 POTICAJI U POLJOPRIVREDI</t>
  </si>
  <si>
    <t xml:space="preserve">Subvencije za poljoprivredu                                       </t>
  </si>
  <si>
    <t>R0609-1</t>
  </si>
  <si>
    <t>PROGRAM 1602 SUBVENCIJE TRGOVAČKIM DRUŠTVIMA</t>
  </si>
  <si>
    <t>Aktivnost  A16001 SUBVENCIJE GRADSKOG PRIJEVOZA</t>
  </si>
  <si>
    <t xml:space="preserve">Subvencija gradskog prijevoza                                </t>
  </si>
  <si>
    <t>PROGRAM 1607  POTICANJE ZAPOŠLJAVANJA I RAZVOJA PODUZETNIŠTVA</t>
  </si>
  <si>
    <t>Projekt  T160001 POTICANJE ZAPOŠLJAVANJA I RAZVOJA PODUZETNIŠTVA</t>
  </si>
  <si>
    <t>Poticanje zapošljavanja i razvoja poduzetništva</t>
  </si>
  <si>
    <t>Tekuće donacije</t>
  </si>
  <si>
    <t>PROGRAM 2000 REDOVNA DJELATNOST CIVILNE ZAŠTITE</t>
  </si>
  <si>
    <t>Aktivnost A200001 OSNOVNA AKTIVNOST CIVILNE ZAŠTITE</t>
  </si>
  <si>
    <t>Naknade troškova zaposlenima</t>
  </si>
  <si>
    <t>Rashodi za materijal i energiju</t>
  </si>
  <si>
    <t>Rashodi za usluge</t>
  </si>
  <si>
    <t>Postrojenja i oprema</t>
  </si>
  <si>
    <t>R0886</t>
  </si>
  <si>
    <t>Korisnik :  JAVNA VATROGASNA POSTROJBA  GRADA POŽEGE</t>
  </si>
  <si>
    <t>PROGRAM 1700 REDOVNA DJELATNOST JAVNE VATROGASNE POSTROJBA GRADA POŽEGE -  Zakonski standard</t>
  </si>
  <si>
    <t>Aktivnost A170001 Osnovna aktivnost javne vatrogasne postrojbe</t>
  </si>
  <si>
    <t>Plaće</t>
  </si>
  <si>
    <t>R0610</t>
  </si>
  <si>
    <t>Doprinosi na plaće</t>
  </si>
  <si>
    <t>R0619-1</t>
  </si>
  <si>
    <t xml:space="preserve">Rashodi za usluge </t>
  </si>
  <si>
    <t>PROGRAM 1800 REDOVNA DJELATNOST JAVNE VATROGASNE POSTROJBA GRADA POŽEGE – Iznad  zakonskog standarda</t>
  </si>
  <si>
    <t>Aktivnost A180001 Osnovna aktivnost javne vatrogasne postrojbe</t>
  </si>
  <si>
    <t>Ostali rashodi za zaposlene</t>
  </si>
  <si>
    <t>Ostali financijski rashodi</t>
  </si>
  <si>
    <t>8.</t>
  </si>
  <si>
    <t>Rashodi poslovanja – vlastiti prihodi</t>
  </si>
  <si>
    <t>9.</t>
  </si>
  <si>
    <t>Rashodi poslovanja - pomoći</t>
  </si>
  <si>
    <t>Kapitalni projekt K180001  NABAVA OPREME ZA JVP</t>
  </si>
  <si>
    <t>PROGRAM 1400   ODRŽAVANJE KOMUNALNE INFRASTRUKTURE</t>
  </si>
  <si>
    <t>Prometnice (uključivo i sanacije nakon infrastrukturnih radova )</t>
  </si>
  <si>
    <t>Održavanje prometnica u zimskom razdoblju zbog sigurnog prometovanja u zimskim uvjetima, a temeljem pisanog ugovora s komunalnim poduzećem Komunalac Požega d.o.o. i godišnjim planom rada zimske službe.</t>
  </si>
  <si>
    <t xml:space="preserve">Signalizacija na prometnicama:             </t>
  </si>
  <si>
    <t>Budući se kontinuirano pojavljuju nakupine smeća koje građani odlažu  nepropisno u prostoru, nastaju divlje deponije koje je potrebno ukloniti. Uklanjanje se organizira po nalogu komunalnog redarstva, ili nadzora Ministarstva zaštite okoliša.</t>
  </si>
  <si>
    <t>U cilju kvalitetnije i dostupnije prometne  komunikacije građana ustrojen je gradski prijevoz, a zbog održavanja povoljne cijene koštanja usluge u odnosu na stvarne troškove predviđena su sredstva za pomoć trgovačkom društvu koje vrši uslugu prijevoza</t>
  </si>
  <si>
    <t>R1518 R1511</t>
  </si>
  <si>
    <t>Aktivnost A190003 DONACIJE DVD-U i VATROGASNOJ ZAJEDNICI</t>
  </si>
  <si>
    <t>Aktivnost A200001 NABAVA OPREME ZA CIVILNU ZAŠTITU</t>
  </si>
  <si>
    <t>KAPITALNI PROJEKT K150040 NABAVA URBANE OPREME</t>
  </si>
  <si>
    <t>Nabava urbane opreme</t>
  </si>
  <si>
    <t xml:space="preserve">Kapitalni projekt  K150030   REKONSTRUKCIJA REKREACIJSKOG CENTRA </t>
  </si>
  <si>
    <t>PROGRAM 1600 POTICANJE MALOG GOSPODARSTVA</t>
  </si>
  <si>
    <t>Tekući projekt T160001 Subvencije za smještajne kapacitete na području Grada Požege</t>
  </si>
  <si>
    <t>Glava 00301 UPRAVNI ODJEL ZA KOMUNALNE DJELATNOSTI I GOSPODARENJE</t>
  </si>
  <si>
    <t>Materijalni rashodi</t>
  </si>
  <si>
    <t>Plaće za zaposlene</t>
  </si>
  <si>
    <t>R0947</t>
  </si>
  <si>
    <t>Kapitalni projekt K150018 AGLOMERACIJA POŽEGA - PLETERNICA</t>
  </si>
  <si>
    <t>Program 2305 OSIGURANJE POMOĆNIKA U NASTAVI ZA OSOBE S POTEŠKOĆAMA U RAZVOJU</t>
  </si>
  <si>
    <t>Program 2306 POTICANJE RURALNOG RAZVOJA</t>
  </si>
  <si>
    <t>Tekući projekt T230001 LOKALNA AKCIJSKA GRUPA - LAG</t>
  </si>
  <si>
    <t>R1449</t>
  </si>
  <si>
    <t>Program 2315 ZAŽELI - ZAPOŠLJAVANJE ŽENA</t>
  </si>
  <si>
    <t>Razdjel003 UPRAVNI ODJEL ZA KOMUNALNE DJELATNOSTI I GOSPODARENJE</t>
  </si>
  <si>
    <t>GLAVA  00302 VATROGASTVO</t>
  </si>
  <si>
    <t>10.</t>
  </si>
  <si>
    <t>11.</t>
  </si>
  <si>
    <t>Izvor 1. OPĆI PRIHODI I PRIMICI</t>
  </si>
  <si>
    <t>Obnova starih i izgradnja novih kanalizacijskih sustava na području grada Pleternice i prigradskih naselja,  s ciljem pružanja kvalitetnije usluge odvodnje </t>
  </si>
  <si>
    <t>Sudjelovanje u realizaciji projekta Aglomeracija  Pleternica</t>
  </si>
  <si>
    <t>Ulica Zinke Kunc</t>
  </si>
  <si>
    <t>Plaće i doprinosi zaposlenika, putni troškovi, dnevnice i edukacije zaposlenika, usluge promidžbe i informiranja</t>
  </si>
  <si>
    <t>Uvođenjem pomoćnika u nastavi cilj je olakšati integraciju učenika s posebnim potrebama ili teškoćama u razvoju. Ovim projektom se postiže veća socijalna inkluzija učenika s teškoćama u razvoju, u smislu postizanja veće samostalnosti, te poboljšanja u socijalnim interakcijama i vještinama. Osim toga, projekt podrazumijeva i aktivnosti povezane sa informiranjem i senzibilizacijom javnosti</t>
  </si>
  <si>
    <t>Cilj Grada Požege u LAG-u Papuk je udruživanje s partnerima iz javnog i privatnog sektora kako bi se postigla postigla sinergija, zajedničko vlasništvo te kritična masa potrebna za poboljšanje ekonomske konkurentnosti područja. Grad Požega će na ovaj način moći sudjelovati u zajedničkim projektima i međusektorskim akcijama te na taj način doprinijeti razvoju pojedinih područja grada i prigradskih naselja.</t>
  </si>
  <si>
    <t>Članarina</t>
  </si>
  <si>
    <t>Uređenje javnih površina</t>
  </si>
  <si>
    <t>PROGRAM 1301  VETERINARSKO ZDRAVSTVENA ZAŠTITA</t>
  </si>
  <si>
    <t>Tekući projekt T130001 ZBRINJAVANJE ŽIVOTINJA</t>
  </si>
  <si>
    <t>MATERIJALNI RASHODI</t>
  </si>
  <si>
    <t>Ostale nespomenute usluge -sklonište za životinje</t>
  </si>
  <si>
    <t>Ostale nespomenute usluge -sufinanciranje</t>
  </si>
  <si>
    <t>R2436</t>
  </si>
  <si>
    <t>R2437</t>
  </si>
  <si>
    <t>Dodatna ulaganja na građevinskim objektima</t>
  </si>
  <si>
    <t>PROGRAM 1505 SANACIJA KLIZIŠTA</t>
  </si>
  <si>
    <t>Aktivnost A150001  SANACIJA KLIZIŠTA</t>
  </si>
  <si>
    <t>Ostale intelektualne usluge</t>
  </si>
  <si>
    <t>R2452 R2452-1</t>
  </si>
  <si>
    <t>Kapitalni projekt K250001 NABAVA OPREME ZA LOKALNU RAZVOJNU AGENCIJU</t>
  </si>
  <si>
    <t>Sredstva predviđena za zbrinjavanje napuštenih  pasa</t>
  </si>
  <si>
    <t>Novi Mihaljevci, Drškovci, Laze, Mihaljevci, Golobrdci, Novo Selo, Vidovci, Gornji Emovci, Seoci, Ugarci i dr.</t>
  </si>
  <si>
    <t>Ispitivanje tla i izrada projektne dokumentacije za sanaciju evidentiranih klizišta na području Grada Požege</t>
  </si>
  <si>
    <t xml:space="preserve">GLAVA 00303 JAVNA USTANOVA - LOKALNA RAZVOJNA AGENCIJA </t>
  </si>
  <si>
    <t xml:space="preserve">LOKALNA RAZVOJNA AGENCIJA </t>
  </si>
  <si>
    <t>Program 2500 REDOVNA DJELATNOST LOKALNE RAZVOJNE AGENCIJE</t>
  </si>
  <si>
    <t>Aktivnost A250001 OSNOVNA AKTIVNOST LOKALNE RAZVOJNE AGENCIJE</t>
  </si>
  <si>
    <t xml:space="preserve">Korisnik K080 LOKALNA RAZVOJNA AGENCIJA </t>
  </si>
  <si>
    <t xml:space="preserve">S ciljem povećanja i unaprjeđenja smještajnih kapaciteta, ostvarenja boljih turističkih rezultata, promocije turističkih potencijala Grada Požege i
unapređenja i proširenja turističke ponude predviđena su sredstva kao pomoć poduzetnicima 
</t>
  </si>
  <si>
    <t>Postrojenja i oprema - pomoći</t>
  </si>
  <si>
    <t>Postrojenja i oprema - donacije</t>
  </si>
  <si>
    <t>Rashodi poslovanja donacije</t>
  </si>
  <si>
    <t xml:space="preserve">R2283 </t>
  </si>
  <si>
    <t>Rashodi poslovanja - vlastiti prihodi</t>
  </si>
  <si>
    <t>U cilju razvoja gospodarstva i pomoći građanima da samostalno započnu gospodarsku aktivnost planiran je program pomoći, te sredstva za njegovu realizaciju</t>
  </si>
  <si>
    <t xml:space="preserve">Sukladno zahtjevima mjesnih odbora i prijedlozima kopmunalnog poduzeća "Komunalac Požega" planirane su aktivnosti dodatnih ulaganja na grobljima                       </t>
  </si>
  <si>
    <t>Sredstva za realizaciju programa izrade određenog prostornog plana ili izmjena postojećeg u slučaju nužnosti zbog realizacije o projektata</t>
  </si>
  <si>
    <t>R0673, R0614</t>
  </si>
  <si>
    <t>R2649</t>
  </si>
  <si>
    <t>Materijal i dijelovi za tekuće i inveticijsko održavanje građevinskih objekata</t>
  </si>
  <si>
    <t>R2665</t>
  </si>
  <si>
    <t>Usluge tekućeg i investicijskog održavanja građevinskih objekata</t>
  </si>
  <si>
    <t>Zbog potrebe održavanja mjesnih domova potrebno je planirati sredstva za izvođenje nužnih radova tijekom godine čiju opravdanost utvrđuju stručne službe Grada.</t>
  </si>
  <si>
    <t>Usluge tekućeg i investicijskog održavanja postrojenja i opreme</t>
  </si>
  <si>
    <t>R2667</t>
  </si>
  <si>
    <t>U svrhu realizacije programa planirana je nabava materijala za pojedine radove.</t>
  </si>
  <si>
    <t>Aktivnost A160003 SUBVENCIJA ZA RECIKLAŽNO DVORIŠTE</t>
  </si>
  <si>
    <t>Subvencije trgovačkim društvima u javnom sektoru</t>
  </si>
  <si>
    <t>Subvencije trgovačkim društvima i obrtnicima</t>
  </si>
  <si>
    <t>U cilju razvoja gospodarstva program obuhvaća sufinanciranje priključaka električne energije, plina i sl. u poduzetničkoj zoni Sjever</t>
  </si>
  <si>
    <t>Financijski rashodi</t>
  </si>
  <si>
    <t>R2591</t>
  </si>
  <si>
    <t>Program 2501 PRIPREMA I PROVEDBA PROJEKATA</t>
  </si>
  <si>
    <t>Sredstava nužna u slučaju potrebe otklanjanja kvarova na postrojenjima i opremi u društvenim domovima</t>
  </si>
  <si>
    <t>Ugovorom preuzet financijske obveze za rad reciklažnog dvorišta</t>
  </si>
  <si>
    <t>2.2.</t>
  </si>
  <si>
    <t>3.1.</t>
  </si>
  <si>
    <t>Kapitalni projekt K230030 IZGRADNJA TRIBINE NA STADIONU SLAVONIJE</t>
  </si>
  <si>
    <t>R1042-2</t>
  </si>
  <si>
    <t xml:space="preserve">R2333 R2334 R2356 R2335 R2339 </t>
  </si>
  <si>
    <t>R1365</t>
  </si>
  <si>
    <t>Ostalo</t>
  </si>
  <si>
    <t>Ulaganja u kapelice:Nova Lipa, Laze, Stara Lipa, Alaginci, Golobrdci,Ugarci, Škrabutnik, Bankovci i dr.</t>
  </si>
  <si>
    <t>Pristojbe i naknade</t>
  </si>
  <si>
    <t>R2588</t>
  </si>
  <si>
    <t xml:space="preserve"> R0882</t>
  </si>
  <si>
    <t>Kapitalni projekt K150053 IZGRADNJA DJEČJEG VRTIĆA U MIHALJEVCIMA</t>
  </si>
  <si>
    <t>Izgradnja dječjeg vrtića u Mihaljevcima</t>
  </si>
  <si>
    <t>Kapitalni projekt K150055 IZGRADNJA DJEČJEG VRTIĆA U POŽEGI</t>
  </si>
  <si>
    <t>Izgradnja dj.vrtića</t>
  </si>
  <si>
    <t>Naknade po obračunu Fonda za zaštitu okoliša</t>
  </si>
  <si>
    <t>Uređenje potpornih zidova po potrebi mjesnih odbora, te postavljanje urb. elemenata zbog sigurnijeg prometovanja</t>
  </si>
  <si>
    <t>Dodatna ulaganja na sportskim objektima u skladu s prijedlozima i utvrđenoj nužnosti stručnih službi</t>
  </si>
  <si>
    <t>R0815  R4063</t>
  </si>
  <si>
    <t xml:space="preserve">R0610-1 </t>
  </si>
  <si>
    <t>Aktivnost A140001  ZAJEDNIČKE AKTIVNOSTI UPRAVLJANJA I ODRŽAVANJA</t>
  </si>
  <si>
    <t>Plin</t>
  </si>
  <si>
    <t>R4283</t>
  </si>
  <si>
    <t>Sredstva predviđena za potrošnju plina za potrebe gradskih prostora</t>
  </si>
  <si>
    <t>Komunalne usluge</t>
  </si>
  <si>
    <t>Opskrba vodom, iznošenje i odvoz smeća, dimnjačarske i ekološke usluge i ostale komunalne usluge</t>
  </si>
  <si>
    <t>R4284 R4285 R4286 R4287</t>
  </si>
  <si>
    <t xml:space="preserve">Ostale usluge </t>
  </si>
  <si>
    <t>Premije osiguranja ostale imovine</t>
  </si>
  <si>
    <t>R4253</t>
  </si>
  <si>
    <t>R4254</t>
  </si>
  <si>
    <t>Aktivnost A140003 ODRŽAVANJE MJESNIH DOMOVA</t>
  </si>
  <si>
    <t>Aktivnost A140005  ODRŽAVANJE POSLOVNIH PROSTORA</t>
  </si>
  <si>
    <t>R4256</t>
  </si>
  <si>
    <t>Aktivnost A140004  ODRŽAVANJE STAMBENIH PROSTORA</t>
  </si>
  <si>
    <t xml:space="preserve">R1833 </t>
  </si>
  <si>
    <t>Dodatna ulaganja na sportskim terenima u skladu s prijedlozima i utvrđenoj nužnosti stručnih službi</t>
  </si>
  <si>
    <t>R2282</t>
  </si>
  <si>
    <t xml:space="preserve">R2289 R2596 R2572-1 R2290 R2291 R2292 R2293 R2345 </t>
  </si>
  <si>
    <t>Subvencije obrtnicima i trgovačkim društvima</t>
  </si>
  <si>
    <t>Pod održavanjem prometnica podrazumijeva se nasipavanje prometnica, sanacija udarnih rupa na asfaltiranim površinama, sanacija mostova i potpornih zidova te cjelovita rekonstrukcija asfaltnog zastora zbog dotrajalosti, te nakon izvođenja složenijih infrastrukturnih radova sa ciljem kvalitetnijeg i sigurnijeg prometovanja ulicama grada i prigradskih naselja, uključivo i prometnice preuzete od ŽUC-a 2012. godine.  Intervencije na prometnicama izvode se po nalogu stručnih službi Grada Požege, a na temelju stvarnog stanja na terenu u tijeku godine</t>
  </si>
  <si>
    <t>Vertikalna signalizacija podrazumijeva izmjenu ili popravak oštećenih prometnih znakova, te postavljanje novih ukoliko se ukaže potreba. Horizontalna signalizacija obuhvaća bojanje postojećih linija na asfaltiranim površinama, te iscrtavanje novih ukoliko se zbog sigurnosti u prometu ukaže potreba. Svjetlosna signalizacija podrazumijeva održavanje postavljenih semafora na gradskim raskrižjima, te u slučaju potrebe postavljanje novih.</t>
  </si>
  <si>
    <t>Uređenje parkova i šetnica podrazumijeva formiranje novih drvoreda, kamenjara ili sadnju pojedinačnih stabala i cvjetnih sadnica na zelenim površinama sukladno projektnom rješenju uređenja pojedinih javnih površina</t>
  </si>
  <si>
    <t>Ostale komunalne usluge - čišćenje deponija i građ. parcela</t>
  </si>
  <si>
    <t>Hrvatske vode iz vlastitih sredstava financiraju vodoprivredne radove na području Grada Požege. Proračunom Grada Požege predviđena su sredstva za izvođenje nužnih aktivnosti sukladno prijedlogu stručnih službi Grada i Hrvatskih voda u cilju sigurnijeg i kvalitetnijeg života građana i uređenijih vodotoka na području Grada ako zahvati nisu u nadležnosti Hrvatskih voda</t>
  </si>
  <si>
    <t>Obnova starih i izgradnja novih kanalizacijskih sustava na području grada Požege i prigradskih naselja, obuhvaćajući općine Brestovac i Veliku s ciljem pružanja kvalitetnije usluge odvodnje, izgradnja CUPOV-a</t>
  </si>
  <si>
    <t>Zbog dotrajalosti nužno je ukloniti postojeće svlačionice,te pristupiti izgradnji novoga objekta sukladni izdanoj građevinskoj dozvoli</t>
  </si>
  <si>
    <t>R1087 R1086 R1162 R4512</t>
  </si>
  <si>
    <t>Program 1608 JAVNI RADOVI U KOMUNALNOM GOSPODARSTVU</t>
  </si>
  <si>
    <t>Tekući projekt T160003 PROJEKT JAVNI RADOVI - REVITALIZACIJA JAVNIH POVRŠINA</t>
  </si>
  <si>
    <t>Program 2342 IZRADA PROJEKTNO TEHNIČKE DOKUMENTACIJE KROZ NPOO</t>
  </si>
  <si>
    <t>Kapitalni projekt K230001 IZGRADNJA OŠ U NASELJU BABIN VIR</t>
  </si>
  <si>
    <t xml:space="preserve">Izgradnja škole zbog kvalitetnije realizacije školskih programa. </t>
  </si>
  <si>
    <t>Kapitalni projekt K230002 SMART CITY POŽEGA</t>
  </si>
  <si>
    <t>R4481 R4481-1</t>
  </si>
  <si>
    <t>Program 2344 RJEŠAVANJE PRISTUPAČNOSTI OSOBAMA S INVALIDITETOM</t>
  </si>
  <si>
    <t>Kapitalni projekt K230002 UGRADNJA PODIZNE PLATFORME OŠ DOBRIŠA CESARIĆ</t>
  </si>
  <si>
    <t>R2299 R2355 R2300 R2301 R2573-1 R4399</t>
  </si>
  <si>
    <t>Stvoriti preduvjete za implementaciju projekata u području digitalne transformacije i zelene tranzicije</t>
  </si>
  <si>
    <t>Intelektualne usluge</t>
  </si>
  <si>
    <t>Ugradnja podizne platforme radi prilagodbe osoba s invaliditetom</t>
  </si>
  <si>
    <t>R4588 R4590 R4589</t>
  </si>
  <si>
    <t>Kapitalni projekt K150058 ULAGANJE U OBJEKT U BAŠKOJ</t>
  </si>
  <si>
    <t>Ulaganje u objekt</t>
  </si>
  <si>
    <t xml:space="preserve">Postrojenja i oprema - vlastiti prihodi </t>
  </si>
  <si>
    <t>PROGRAM 1302 PROGRAM ZAŠTITE DIVLJAČI</t>
  </si>
  <si>
    <t>Aktivnost A130201 PROGRAM ZAŠTITE DIVLJAČI</t>
  </si>
  <si>
    <t>Izgradnja javne rasvjete</t>
  </si>
  <si>
    <t>Kao pomoć poljoprivrednicima planirana su sredstva za:  subvencije umjetnog osjemenjivanja krmača i nazimica, goveda, poticaj za uzgoj i držanje krava, podizanje nasada voćnjaka i vinograda.</t>
  </si>
  <si>
    <t>4.1.</t>
  </si>
  <si>
    <t>Nužni radovi nakon dovršetka rekonstrukcije mreže od strane HEP-a.</t>
  </si>
  <si>
    <t>2.1.</t>
  </si>
  <si>
    <t>R4307</t>
  </si>
  <si>
    <t xml:space="preserve">R2666 </t>
  </si>
  <si>
    <t xml:space="preserve">R1832 </t>
  </si>
  <si>
    <t>R0591-1</t>
  </si>
  <si>
    <t xml:space="preserve">R0695 </t>
  </si>
  <si>
    <t>R4485-1 R4485-2</t>
  </si>
  <si>
    <t>Kapitalne donacije i pomoći</t>
  </si>
  <si>
    <t>Zbog uređenije slike grada  i pojedinih objekata na području zaštićene povijesne cjeline planiraju se radovi na uređenju pročelja u suradnji s Konzervatorskim odjelom u Požegi.</t>
  </si>
  <si>
    <t>Sredstva planirana za aktivnosti koje nije bilo moguće predvidjeti, te ukoliko se utvrdi nužnost povrata više uplaćenih sredstava</t>
  </si>
  <si>
    <t>Sredstva planirana za sufinanciranje čipiranje pasa, sterilizaciju i kastraciju pasa i mačaka</t>
  </si>
  <si>
    <t xml:space="preserve">Sredstva koja su potrebna za provođenje programa Programa zaštite divljači sukladno ugovorima sa stručnom osobom za provođenje Programa i ostalim izvršiteljima, kao i ostalim radnjama koja je potrebno provesti u provođenju programa te ostala sredstva. </t>
  </si>
  <si>
    <t>U svrhu održavanja čistoće javnih površina u Gradu, komunalno poduzeće  Komunalac Požega d.o.o. na osnovu godišnjeg ugovora obavlja svakodnevne aktivnosti sukladno usvojenom Programu i nalozima stručnih službi grada – čišćenje prometnica, kupljenje smeća, lišća, sadnja cvijeća, orezivanje stabala i sl.</t>
  </si>
  <si>
    <t>Zbog dotrajalosti gradskih poslovnih prostora potrebno je planirati sredstva za izvođenje nužnih radova tijekom godine čiju opravdanost utvrđuju stručne službe Grada</t>
  </si>
  <si>
    <t>Ulica Sv. Vinka Paulskog</t>
  </si>
  <si>
    <t>Nabava urbanih elemenata za uređenje grada sukladno zahtjevima Mjesnih odbora</t>
  </si>
  <si>
    <t xml:space="preserve">Nužni radovi na građ. objektima čiju nužnost utvrđuju stručne službe Grada zbog kvalitetnijeg i sigurnijeg korištenja prostora.                                                       </t>
  </si>
  <si>
    <t>Zbog povećanja broja djece za koje je potrebno osigurati smještaj u vrtiću namjera je izgraditi dječji vrtić u Požegi kako bi se ostvarila bolja kvaliteta života, javnih usluga te socijalna uključenost svih skupina stanovništva grada.</t>
  </si>
  <si>
    <t>U svrhu izrade projektne dokumentacije, prilikom izvođenja radova na terenu, snimke izvedenih radova, uvođenja u posjed nakon kupoprodaja i sl. potrebno je zatražiti usluge geodeta. Planirana sredstva predviđena su i za katastarsko-geodetsku izmjeru</t>
  </si>
  <si>
    <t>3.4.</t>
  </si>
  <si>
    <t>3.5.</t>
  </si>
  <si>
    <t>1.3.</t>
  </si>
  <si>
    <t>Dodatna ulaganja na prometnicama radi poboljšanje kvalitete života građana, raspored izvođenja aktivnosti biti će usklađen sa stupnjem dovršenosti projektne dokumentacije, rješenjem imovinsko pravnih pitanja, te prethodnih aktivnosti drugih investitora i realizirat će se do iskorištenja sredstava</t>
  </si>
  <si>
    <t>Tijekom godine otklanjanja uočenih nedostataka na postojećim mostovima po potrebi.</t>
  </si>
  <si>
    <t>R0673-1 R0614-1</t>
  </si>
  <si>
    <t>R0607 R0607-2 R3983 R3985</t>
  </si>
  <si>
    <t>Program zaštite divljači</t>
  </si>
  <si>
    <t>Sportske dvorane i rekreacijski objekti</t>
  </si>
  <si>
    <t>Zbog povećanja broja djece za koje je potrebno osigurati smještaj u vrtiću namjera je izgraditi dječji vrtić zbog povećanja broja djece za koje je potrebno osigurati smještaj u vrtiću namjera je izgraditi dječji vrtić u Mihaljevcima kako bi se ostvarila bolja kvaliteta života, javnih usluga te socijalna uključenost svih skupina stanovništva grada.</t>
  </si>
  <si>
    <t>Kapitalni projekt K150059 REVITALIZACIJA POVIJESNE JEZGRE GRADA POŽEGE</t>
  </si>
  <si>
    <t xml:space="preserve">Revitalizacija javnih površina koja se temelji na društveno korisnom radu jer su u program uključene  osobe u nepovoljnom položaju na tržištu rada te nezaposlene osobe s ugroženih područja
</t>
  </si>
  <si>
    <t>R1284 R0889</t>
  </si>
  <si>
    <t>Rekonstrukcija i uređenje glavnog trga u Požegi čime će porasti razina komunalnih usluga i standarda, povećat će se pristupačnost, uređenost i funkcionalnost javne površine. Uključuje i proširenje malog dijela pješačke zone prema Trgu Sv. Terezije. Cilj je reguliranje prometa u centru grada, djelomično izmještanje prometa u mirovanju s plohe središnjeg trga te uređenje plohe trga u skladu s njenom povijesnom, kulturnom i društvenom važnošću.</t>
  </si>
  <si>
    <t>Kapitalni projekt K150060 REKONSTRUKCIJA I DOGRADNJA ZGRADE DJEČEJG VRTIĆA POŽEGA</t>
  </si>
  <si>
    <t>Program 2337 PROGRAM PREKOGRANIČNE SURADNJE</t>
  </si>
  <si>
    <t>Zbog povećanja broja djece za koje je potrebno osigurati smještaj u vrtiću namjera je dograditi dodatne kapacitete na zgradi Dječjeg vrtića u Požegi u Rudinskoj ulici.</t>
  </si>
  <si>
    <t>R1165</t>
  </si>
  <si>
    <t xml:space="preserve">R4249 </t>
  </si>
  <si>
    <t xml:space="preserve">R1281 R1283 R1022 R2102 </t>
  </si>
  <si>
    <t>Tekući projekt T230004 PUK- IV. FAZA</t>
  </si>
  <si>
    <t>Sredstva se odnose na plaće i materijalna prava pružatelja usluga potpore i podrške u svakodnevnom životu starijim osobama i osobama s invaliditetom te pakete kućanskih i osnovnih higijenskih potrepština kako bi se osigurala socijalna uključenost i prevencija institucionalizacije ranjivih skupina; osoba starije živote dobi i osoba s invaliditetom, na način da im se osigura dugotrajna skrb kroz uslugu pružanja  pomoći i podrške u svakodnevnom životu.</t>
  </si>
  <si>
    <t>Plaće i materijalna prava</t>
  </si>
  <si>
    <t>Rashodi za nabavu nefinancijske imovine</t>
  </si>
  <si>
    <t>R2418 R2446 R2447 R2598</t>
  </si>
  <si>
    <r>
      <t>Kapitalni projekt  K150002</t>
    </r>
    <r>
      <rPr>
        <sz val="11"/>
        <color rgb="FF00000A"/>
        <rFont val="Calibri"/>
        <family val="2"/>
        <charset val="238"/>
        <scheme val="minor"/>
      </rPr>
      <t xml:space="preserve">    </t>
    </r>
    <r>
      <rPr>
        <b/>
        <sz val="11"/>
        <color rgb="FF00000A"/>
        <rFont val="Calibri"/>
        <family val="2"/>
        <charset val="238"/>
        <scheme val="minor"/>
      </rPr>
      <t>ULAGANJE U ŠPORTSKE OBJEKTE</t>
    </r>
  </si>
  <si>
    <r>
      <t>Kapitalni projekt  K150003</t>
    </r>
    <r>
      <rPr>
        <sz val="11"/>
        <color rgb="FF00000A"/>
        <rFont val="Calibri"/>
        <family val="2"/>
        <charset val="238"/>
        <scheme val="minor"/>
      </rPr>
      <t xml:space="preserve">    </t>
    </r>
    <r>
      <rPr>
        <b/>
        <sz val="11"/>
        <color rgb="FF00000A"/>
        <rFont val="Calibri"/>
        <family val="2"/>
        <charset val="238"/>
        <scheme val="minor"/>
      </rPr>
      <t>ULAGANJE U ŠPORTSKE TERENE</t>
    </r>
  </si>
  <si>
    <r>
      <t>Kapitalni projekt  K150004</t>
    </r>
    <r>
      <rPr>
        <sz val="11"/>
        <color rgb="FF00000A"/>
        <rFont val="Calibri"/>
        <family val="2"/>
        <charset val="238"/>
        <scheme val="minor"/>
      </rPr>
      <t xml:space="preserve">   </t>
    </r>
    <r>
      <rPr>
        <b/>
        <sz val="11"/>
        <color rgb="FF00000A"/>
        <rFont val="Calibri"/>
        <family val="2"/>
        <charset val="238"/>
        <scheme val="minor"/>
      </rPr>
      <t xml:space="preserve"> IZGRADNJA ATLETSKOG STADIONA</t>
    </r>
  </si>
  <si>
    <r>
      <t>Kapitalni projekt  K150012</t>
    </r>
    <r>
      <rPr>
        <sz val="11"/>
        <color rgb="FF00000A"/>
        <rFont val="Calibri"/>
        <family val="2"/>
        <charset val="238"/>
        <scheme val="minor"/>
      </rPr>
      <t xml:space="preserve">    </t>
    </r>
    <r>
      <rPr>
        <b/>
        <sz val="11"/>
        <color rgb="FF00000A"/>
        <rFont val="Calibri"/>
        <family val="2"/>
        <charset val="238"/>
        <scheme val="minor"/>
      </rPr>
      <t>ULAGANJA U KAPELICE</t>
    </r>
  </si>
  <si>
    <r>
      <t>Kapitalni projekt  K150013</t>
    </r>
    <r>
      <rPr>
        <sz val="11"/>
        <color rgb="FF00000A"/>
        <rFont val="Calibri"/>
        <family val="2"/>
        <charset val="238"/>
        <scheme val="minor"/>
      </rPr>
      <t xml:space="preserve">    </t>
    </r>
    <r>
      <rPr>
        <b/>
        <sz val="11"/>
        <color rgb="FF00000A"/>
        <rFont val="Calibri"/>
        <family val="2"/>
        <charset val="238"/>
        <scheme val="minor"/>
      </rPr>
      <t>ULAGANJA U DRUŠTVENE DOMOVE</t>
    </r>
  </si>
  <si>
    <r>
      <t xml:space="preserve"> Kapitalni projekt  K150009</t>
    </r>
    <r>
      <rPr>
        <sz val="11"/>
        <color rgb="FF00000A"/>
        <rFont val="Calibri"/>
        <family val="2"/>
        <charset val="238"/>
        <scheme val="minor"/>
      </rPr>
      <t xml:space="preserve">    </t>
    </r>
    <r>
      <rPr>
        <b/>
        <sz val="11"/>
        <color rgb="FF00000A"/>
        <rFont val="Calibri"/>
        <family val="2"/>
        <charset val="238"/>
        <scheme val="minor"/>
      </rPr>
      <t xml:space="preserve"> ULAGANJA U AUTOBUSNA STAJALIŠTA</t>
    </r>
  </si>
  <si>
    <r>
      <t>Kapitalni projekt  K150017</t>
    </r>
    <r>
      <rPr>
        <sz val="11"/>
        <color rgb="FF00000A"/>
        <rFont val="Calibri"/>
        <family val="2"/>
        <charset val="238"/>
        <scheme val="minor"/>
      </rPr>
      <t xml:space="preserve">    </t>
    </r>
    <r>
      <rPr>
        <b/>
        <sz val="11"/>
        <color rgb="FF00000A"/>
        <rFont val="Calibri"/>
        <family val="2"/>
        <charset val="238"/>
        <scheme val="minor"/>
      </rPr>
      <t xml:space="preserve"> ULAGANJE U POSLOVNE I STAMBENE PROSTORE</t>
    </r>
  </si>
  <si>
    <r>
      <t xml:space="preserve">PROGRAM 1901 </t>
    </r>
    <r>
      <rPr>
        <sz val="11"/>
        <color rgb="FF00000A"/>
        <rFont val="Calibri"/>
        <family val="2"/>
        <charset val="238"/>
        <scheme val="minor"/>
      </rPr>
      <t xml:space="preserve"> </t>
    </r>
    <r>
      <rPr>
        <b/>
        <sz val="11"/>
        <color rgb="FF00000A"/>
        <rFont val="Calibri"/>
        <family val="2"/>
        <charset val="238"/>
        <scheme val="minor"/>
      </rPr>
      <t>DONACIJE DVD-u</t>
    </r>
  </si>
  <si>
    <t>PRORAČUN</t>
  </si>
  <si>
    <t>Ulice MO Praulje: J. Jande, B. Pavlovića, L. Matačića, J. Buturca</t>
  </si>
  <si>
    <t>5.1.</t>
  </si>
  <si>
    <t>6.1.</t>
  </si>
  <si>
    <t>Mostovi</t>
  </si>
  <si>
    <t>Potporni zidovi</t>
  </si>
  <si>
    <t>Parkiralište u Švearovoj ulici                                                       Ostala parkirališta</t>
  </si>
  <si>
    <t xml:space="preserve">Odnosi se na izgradnju javne rasvjete sukladno zahtjevima mjesnih odbora, javne rasvjete uz novoizgrađenu ili rekonstruiranu komunalnu infrastrukturu, te nužne radove nakon dovršetka rekonstrukcije mreže od strane HEP-a. </t>
  </si>
  <si>
    <t>Spojna cesta Požega-Mihaljevci</t>
  </si>
  <si>
    <t xml:space="preserve">Projekt se odnosi se na troškove izrade projektnotehničke dokumentacije za energetsku zajednicu više javnih objekata, trošak postavljanja fotonaponske elektrane na dvoranu Tomislav Pirc, te troškove promidžbe i vidljivosti i administrativne troškove.  </t>
  </si>
  <si>
    <t>Kapitalni projekt K150063 ZGRADA DR. ARCHA</t>
  </si>
  <si>
    <t>R5031</t>
  </si>
  <si>
    <t>Kapitalni projekt K150064 REKONSTRUKCIJA NOGOMETNOG IGRALIŠTA - NK SLAVONIJA</t>
  </si>
  <si>
    <t>Sportski i rekreacijski tereni</t>
  </si>
  <si>
    <t>Tekući projekt T230008 PROJEKT "PETICA ZA DVOJE - VIII. FAZA"</t>
  </si>
  <si>
    <t xml:space="preserve">Postavljanje fotonaponske elektrane na dvorani Tomislav Pirc, te troškove promidžbe i vidljivosti i administrativne troškove.  </t>
  </si>
  <si>
    <t>Program 2348 IZRADA STRATEGIJE ZELENE URBANE OBNOVE KROZ NPOO</t>
  </si>
  <si>
    <t>Tekući projekt T230001 IZRADA STRATEGIJE ZELENE URBANE OBNOVE</t>
  </si>
  <si>
    <t>Inteketualne usluge, promidžbeni materijal, doprinosi i plaća</t>
  </si>
  <si>
    <t>Tekući projekt T140003 IZOBRAZNO-INFORMATIVNE AKTIVNOSTI NA PODRUČJU GRADA POŽEGE</t>
  </si>
  <si>
    <t>Ostale intektulne usluge</t>
  </si>
  <si>
    <t>R5042
R5042-1</t>
  </si>
  <si>
    <t>Kapitalni projekt K150009 ULAGANJE U ZGRADU MUZEJA</t>
  </si>
  <si>
    <t>Kapitalni projekt K150020 IZGRADNJA KOMUNALNIH OBJEKATA NA LOKACIJI VINOGRADINE</t>
  </si>
  <si>
    <t>Kapitalni projekt K150043 RAZVOJ PAMETNIH I ODRŽIVIH RJEŠENJA I USLUGA U GRADU POŽEGI</t>
  </si>
  <si>
    <t>Usluge razvoja software-a</t>
  </si>
  <si>
    <t xml:space="preserve">R0890 </t>
  </si>
  <si>
    <t>R0573
R0573-2</t>
  </si>
  <si>
    <t>R0655-11</t>
  </si>
  <si>
    <t>R2282-2</t>
  </si>
  <si>
    <t>Cilj je podizanje svijesti djeci predškolske i školske dobi u važnosti ekologije, odvajanje otpada te izrada o odvajanju otpada na Braillovom pismu, eko mape s radnim listovima te platnene vrećice s tiskom u boji s ekološkim porukama</t>
  </si>
  <si>
    <r>
      <t xml:space="preserve">R4251 R4251-2
</t>
    </r>
    <r>
      <rPr>
        <sz val="11"/>
        <color theme="1"/>
        <rFont val="Calibri"/>
        <family val="2"/>
        <charset val="238"/>
        <scheme val="minor"/>
      </rPr>
      <t>R4251-3</t>
    </r>
  </si>
  <si>
    <t>Cilj projekta je sanacija odlagališta otpada Vinogradine</t>
  </si>
  <si>
    <t>Kapitalne pomoći</t>
  </si>
  <si>
    <t>Projektom će se potaknuti razvoj pametnih i održivih rješenja i usluga u gradu Požegi kroz aktivnosti na području pametna i održiva rješenja u prometnom sustavu, digitalne javne uprave te klimatske promjene i zelene tranzicije, koja će se integrirati u već postojeći informacijski sustav te uključiti više različitih ciljnih skupina.</t>
  </si>
  <si>
    <t xml:space="preserve">Cilj programa je unaprjeđenje postojeće sportske infrastrukture kroz rekonstrukciju postojećeg nogometnog igrališta koji će zadovoljavati pravila HNS-a. Projekt je usklađen sukladno pravilniku o jednostavnim i drugim građevinama i radovima (NN 112/17, 34/18, 36/19, 98/19, 31/20) članak 4. i članak 5. </t>
  </si>
  <si>
    <t>Cilj je razvoja zelene infrastrukture, integraciju NBS rješenja (Nature Based Solutions), unaprjeđenje kružnog gospodarenja prostorom i zgradama, ostvarenje ciljeva energetske učinkovitosti, prilagodbe klimatskim promjenama i jačanje otpornosti na rizike.</t>
  </si>
  <si>
    <t>Izgradnja ulice Ivana Meštrovića- nastavak</t>
  </si>
  <si>
    <t>R0585 R2648 R5003</t>
  </si>
  <si>
    <t>R4255 R4255-1</t>
  </si>
  <si>
    <t>Kapitalni projekt K150065 REKONSTRUKCIJA SPORTSKO REKREACIJSKE ZGRADE - TENISKI TERENI</t>
  </si>
  <si>
    <t>Cilj programa je rekonstrukcija sportsko-rekreacijske zgrade na teniskim terenima s ciljem povećanja broja funkcionalnih sportskih građevina koje će omogućiti veću dostupnost sportskih sadržaja cjelokupnom stanovništvu, ali i zadovoljiti preduvjete razvoja sporta u RH.</t>
  </si>
  <si>
    <t>Kapitalni projekt K150066 REKONSTRUKCIJA ZGRADE U ULICI MATIJE GUPCA</t>
  </si>
  <si>
    <t>R5131</t>
  </si>
  <si>
    <t>Kapitalni projekt K150045 IZGRADNJA SUSTAVA VODOOPSKRBE I ODVODNJE NA PODRUČJU GRADA POŽEGE - NPOO</t>
  </si>
  <si>
    <t>Kapitalne pomoći trgovačkim društvima u javnom sektoru</t>
  </si>
  <si>
    <t>R5144</t>
  </si>
  <si>
    <t>Tekući projekt T230001 DIGITALNA TRANSFORMACIJA PROSTORNOG PLANA UREĐENJA GRADA POŽEGE</t>
  </si>
  <si>
    <t>R5100</t>
  </si>
  <si>
    <t>Izgradnja dijela sustava vodoopskrbe i odvodnje na području naselja Vidovci i Dervišaga.</t>
  </si>
  <si>
    <t>Zbog neadekvatnih uvjeta boravka u zgradi pristupa se izradi projektne dokumentacije za rekonstrukciju zgrade.</t>
  </si>
  <si>
    <t>Program 2304 ULAGANJE U PROSTORNO-PLANSKU DOKUMENTACIJU</t>
  </si>
  <si>
    <t>Izrada prostornog plana nove generacije putem elektroničkog sustava "ePlanovi"</t>
  </si>
  <si>
    <t>R0636 R0638 R0639 R5001 R0640 R0834 R1227 R2480 R0646 R0647</t>
  </si>
  <si>
    <t>R0649 R5002 R0652 R0985 R1804 R1119 R0653</t>
  </si>
  <si>
    <t>R2302</t>
  </si>
  <si>
    <t>R5201</t>
  </si>
  <si>
    <t>R0556 R0556-1</t>
  </si>
  <si>
    <t xml:space="preserve">Izmjena rasvjetnih tijela u  ulicama nakon radova rekonstrukcije </t>
  </si>
  <si>
    <t>Aktivnost A140007 ODRŽAVANJE GRAĐEVINA I UREĐAJA JAVNE NAMJENE</t>
  </si>
  <si>
    <t>R5202</t>
  </si>
  <si>
    <t>R0569 R0569-13 R0569-6 R0569-2 R0569-1 R0569-9 R0569-14 R0569-3</t>
  </si>
  <si>
    <t xml:space="preserve">R0574 </t>
  </si>
  <si>
    <t xml:space="preserve">R0581 R0581-5 </t>
  </si>
  <si>
    <t>R1835</t>
  </si>
  <si>
    <t>R2478</t>
  </si>
  <si>
    <t xml:space="preserve">R2208 R4455 </t>
  </si>
  <si>
    <t>R0547 R5046-2 R5048-3 R5047-1 R5046-1 R5048-1</t>
  </si>
  <si>
    <t>Kapitalni projekt K150044 IZGRADNJA  TRŽNICE</t>
  </si>
  <si>
    <t>R5060 R5060-1</t>
  </si>
  <si>
    <t>R5203</t>
  </si>
  <si>
    <t xml:space="preserve">R1028-4 R5006 </t>
  </si>
  <si>
    <t>R5007 R3633-2 R3633-1</t>
  </si>
  <si>
    <t>R4848 R5136 R3986-1 R3986-3   R5008-1</t>
  </si>
  <si>
    <t>R4755-1 R4821-1</t>
  </si>
  <si>
    <t>Kapitalni projekt K150067 BISTA DOBRIŠA CESARIĆ</t>
  </si>
  <si>
    <t>Kapitalni projekt K150068 IZGRADNJA ISTOČNE TRIBINE NA STADIONU NK SLAVONIJE</t>
  </si>
  <si>
    <t>Kapitalni projekt K150069 IZLOŽBENI PAVILJON ZA KUŽNI PIL</t>
  </si>
  <si>
    <t>R5210</t>
  </si>
  <si>
    <t>R5212</t>
  </si>
  <si>
    <t>R5213 R5213-1</t>
  </si>
  <si>
    <t xml:space="preserve">R0672 R0672-2 </t>
  </si>
  <si>
    <t xml:space="preserve">R1518-1 </t>
  </si>
  <si>
    <t>R4509 R5099 R4506 R4507 R4508</t>
  </si>
  <si>
    <t>Kapitalni projekt K230032 IZGRADNJA DVORANE OŠ JULIJA KEMPFA</t>
  </si>
  <si>
    <t>R5211</t>
  </si>
  <si>
    <t>R4480 R4480-1 R5173 R5173-1</t>
  </si>
  <si>
    <t xml:space="preserve">R0612-1 R0680-1 R1117 R1369 </t>
  </si>
  <si>
    <t>R0616 R1606 R1605 R0619 R0621 R0622</t>
  </si>
  <si>
    <t>R0623 R0624 R0625 R0627 R0628 R0629 R0631 R0632 R0633 R0635 R0626</t>
  </si>
  <si>
    <t>R0610-2 R0614-3 R0616-1 R5089 R5087 R0619-2 R0627-3 R0629-4 R0632-2 R0633-3 R0635-3 R0626-3 R5067 R1004-2 R0640-2 R5068 R0653-1</t>
  </si>
  <si>
    <t>12.</t>
  </si>
  <si>
    <t>Rashodi poslovanja – vlastiti prihodi rezultat</t>
  </si>
  <si>
    <t>R0610-3 R0629-5</t>
  </si>
  <si>
    <t>R0631-4</t>
  </si>
  <si>
    <t xml:space="preserve">R0655-2 </t>
  </si>
  <si>
    <t xml:space="preserve">R0655-3 </t>
  </si>
  <si>
    <t>Postrojenja i oprema - donacije rezultat</t>
  </si>
  <si>
    <t xml:space="preserve">R2286 R2340 R2341 R2342 R2343 R2344 R2287 R2337 R2288 </t>
  </si>
  <si>
    <t>R2294 R2346 R2347 R2348 R2349 R2350 R2590 R2351 R2352 R2295 R2296 R2297 R5198 R2597 R2417 R5199 R2298 R2354</t>
  </si>
  <si>
    <t>R2282-1 R2290-1 R2911-1</t>
  </si>
  <si>
    <t>Plaće za zaposlene - vlastiti prihod rezultat</t>
  </si>
  <si>
    <t>Tekući projekt T250013 IZGRADNJA I OPREMANJE ATLETSKOG STADIONA</t>
  </si>
  <si>
    <t>R5149 R5164 R5150 R5166</t>
  </si>
  <si>
    <t>Program se odnosi na održavanje nadstrešnica na stajalištima javnog prometa, fontana, ploča s planom naselja, oznaka kulturnih dobara, zaštićenih dijelova prirode i sadržaja turističke namjene, spomenika i skulptura te drugih građevina, uređaja i predmeta javne namjene lokalnog značaja.</t>
  </si>
  <si>
    <t>Održavanje građevina i uređaja javne namjene</t>
  </si>
  <si>
    <t>U cilju uređenja zaštićene povijesne cjeline planirana su sredstva za pomoć vlasnicima i vjerskim zajednicama koji se odluče sami financirati uređenje pročelja i krova ovisno o visini investicije uz obveznu prethodnu suglasnost Konzervatorskog odjela u Požegi.</t>
  </si>
  <si>
    <t>Ulica Dr. Franje Tuđmana</t>
  </si>
  <si>
    <t>Nogostup u Ulici J. Križanića</t>
  </si>
  <si>
    <t>Izgradnja tržnice</t>
  </si>
  <si>
    <t>Projekt se odnosi na izgradnju tržnice do ostvarenja Programa revitalizacija povijesne jezgre Grada Požege i izgradnje nove tržnice.</t>
  </si>
  <si>
    <t>Projekt podrazumijeva  izgradnju i opremanje atletskih staza i igrališta te kompleks s potrebnim parkirališnim mjestima, rasvjetom, potrebnim pratećim objektom (svlačionice, sanitarni čvorovi).</t>
  </si>
  <si>
    <t xml:space="preserve">Cilj projekta je zamjena dotrajalih ulaznih vrata u zgradu Gradskog muzeja Požega. </t>
  </si>
  <si>
    <t>Kako je objekt stavljen u funkciju 2023. godine narednih godina se planiraju dodatna ulaganja u isti kako bi se dodatno povećala kvaliteta usluge..</t>
  </si>
  <si>
    <t>Cilj projekta je zaštita i očuvanje nepokretnih kulturnih dobara, na zgradi dr. Archa; konzervatorsko-restauratorski radovi na pročelju zgrade</t>
  </si>
  <si>
    <t>Izrada biste Dobriše Cesarića ispred gradske osnovne škole radi povečanja kulturnih sadržaja.</t>
  </si>
  <si>
    <t>Izgradnja objekta za prezentaciju originalnog Kužnog pila</t>
  </si>
  <si>
    <t>Izgradnja dvorane gradske osnovne škole radi poboljšanja odgojno-obrazovnih uvjeta u osnovnoškolskom obrazovanju.</t>
  </si>
  <si>
    <t>Tekući projekt T230004 PRO-EFFICIENT</t>
  </si>
  <si>
    <t>R5163-1 R5161 R4775 R5165 R5163 R5161-1 R5167 R4775-1 R5005-1 R5162-1 R4775-2 R5005</t>
  </si>
  <si>
    <t>Program 2300 KAPITALNA ULAGANJA U POSLOVNE, STAMBENE PROSTORE, OPREMU I DRUGO KROZ EU</t>
  </si>
  <si>
    <t>R0592-3</t>
  </si>
  <si>
    <t>R0572 R0572-2 
R072-5</t>
  </si>
  <si>
    <t>I. REBALANS</t>
  </si>
  <si>
    <t>R0552-2 R0552-5 R0552-3  R0552-1 R0552-11 R0552-10 R1295</t>
  </si>
  <si>
    <t>R0570-11 R0570-12 
R0570-3 R0570-15</t>
  </si>
  <si>
    <t>Kapitalni projekt K150070 OPREMANJE TRŽNICE</t>
  </si>
  <si>
    <t>Zbog radova u sklopu projekta Revitalizacija povijesne jezgre Grada Požege, u okviru kojih je planirano i rušenje postojeće Gradske tržnice, planirana je izgradnja tržnice u Cvjetnoj ulici u Požegi, te je potrebno pristupit opremanju.</t>
  </si>
  <si>
    <t xml:space="preserve">R0599 R0599-3 R0599-2 R0599-5 R0599-6 R0599-8 
</t>
  </si>
  <si>
    <t>R2660 R2660-1</t>
  </si>
  <si>
    <t>R5098-1 R5095 R5096 R5097 R5098 R5095-1 R5096-1 R5097-1 R5098-2</t>
  </si>
  <si>
    <t>R4664-1 R4665-1 R4663 R4667 R5012 R4671 R4672 R5013 R5014 R5015 R4675 R4676 R5017 R4680 R4663-1</t>
  </si>
  <si>
    <t>R4877 R4878 R4879 R4880 R4881 R4883 R4831 R4886 R4887 R4888 R4889 R4877-1 R4878-1 R4879-1 R4880-1 R4881-1 R4883-1 R4831-1 R4886-1 R4887-1 R4888-1 R4889-1 R4889-2</t>
  </si>
  <si>
    <t>R5085
R5086
R5084
R5083 R5083-1</t>
  </si>
  <si>
    <t>R1834 R1864-1</t>
  </si>
  <si>
    <t>R0587 R0587-1 R0587-2</t>
  </si>
  <si>
    <t>R2448 R5282</t>
  </si>
  <si>
    <t>R4764 R4764-1 R5009 R4764-3 R5009-1 R4764-2</t>
  </si>
  <si>
    <t>R5011 R4819 R4819-1 R4819-2 R5010-1 R5010 R4819-4 R4819-3</t>
  </si>
  <si>
    <t>R5029-5 R5029 R5029-4 R5029-3 R5029-2</t>
  </si>
  <si>
    <t>R5101</t>
  </si>
  <si>
    <t>Kapitalni projekt K150071 SPOMEN SOBA DOMOVINSKOM RATU</t>
  </si>
  <si>
    <t>R5224 R2681-3 R2681-5 R2681-7 R2681-6</t>
  </si>
  <si>
    <t>Sportske dvorani i rekreacijski objekti</t>
  </si>
  <si>
    <t>R1604 R0673-2 R0614-2 R0616-2  R0620 R0629-2 R2422-1 R1004-6</t>
  </si>
  <si>
    <t>R0655-10 R3690-2 R4539-1 R655-8</t>
  </si>
  <si>
    <t>Opremanje spomen sobe</t>
  </si>
  <si>
    <t>R5298-1 R5297-1 R5295-1 R5294-1 R5296-1 R5298 R5297 R5295 R5294 R5296</t>
  </si>
  <si>
    <t>Ulica Vanje Radauša</t>
  </si>
  <si>
    <t>2.3.</t>
  </si>
  <si>
    <t>Spojne stube na spoju Ulice J. Gotovca i Ulice J. J. Strossmayera u Požegi</t>
  </si>
  <si>
    <t>2.4.</t>
  </si>
  <si>
    <t>Pješačka staza na Sportsko-rekreacijskom centru u Požegi</t>
  </si>
  <si>
    <t>Sanacija postojećih stuba zbog dotrajalosti</t>
  </si>
  <si>
    <t xml:space="preserve">Izgradnja staze </t>
  </si>
  <si>
    <t>Izrada biste</t>
  </si>
  <si>
    <t xml:space="preserve">Izgradnja objekta istočne tribine na stadionu NK Slavonije </t>
  </si>
  <si>
    <t>Ostali poslovnoi građevinski objekti</t>
  </si>
  <si>
    <t>Opremanje spomen sobe  domovinskom ratu</t>
  </si>
  <si>
    <t>Izrada projektne dokumentacije za izgradnju Oš u naselju Babin Vir, te izgradnja osnovne škole s pripadajućom dvoranom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</si>
</sst>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16" x14ac:knownFonts="1">
    <font>
      <sz val="11"/>
      <color theme="1"/>
      <name val="Calibri"/>
      <family val="2"/>
      <charset val="238"/>
      <scheme val="minor"/>
    </font>
    <font>
      <sz val="11"/>
      <color theme="1"/>
      <name val="Calibri"/>
      <family val="2"/>
      <charset val="238"/>
      <scheme val="minor"/>
    </font>
    <font>
      <sz val="8"/>
      <name val="Calibri"/>
      <family val="2"/>
      <charset val="238"/>
      <scheme val="minor"/>
    </font>
    <font>
      <sz val="11"/>
      <color rgb="FF00000A"/>
      <name val="Calibri"/>
      <family val="2"/>
      <charset val="238"/>
      <scheme val="minor"/>
    </font>
    <font>
      <b/>
      <sz val="11"/>
      <color theme="1"/>
      <name val="Calibri"/>
      <family val="2"/>
      <charset val="238"/>
      <scheme val="minor"/>
    </font>
    <font>
      <b/>
      <sz val="11"/>
      <color rgb="FF00000A"/>
      <name val="Calibri"/>
      <family val="2"/>
      <charset val="238"/>
      <scheme val="minor"/>
    </font>
    <font>
      <sz val="11"/>
      <color rgb="FF333333"/>
      <name val="Calibri"/>
      <family val="2"/>
      <charset val="238"/>
      <scheme val="minor"/>
    </font>
    <font>
      <sz val="11"/>
      <name val="Calibri"/>
      <family val="2"/>
      <charset val="238"/>
      <scheme val="minor"/>
    </font>
    <font>
      <sz val="11"/>
      <color rgb="FF000000"/>
      <name val="Calibri"/>
      <family val="2"/>
      <charset val="238"/>
      <scheme val="minor"/>
    </font>
    <font>
      <b/>
      <sz val="11"/>
      <name val="Calibri"/>
      <family val="2"/>
      <charset val="238"/>
      <scheme val="minor"/>
    </font>
    <font>
      <sz val="10"/>
      <color theme="1"/>
      <name val="Calibri"/>
      <family val="2"/>
      <charset val="238"/>
      <scheme val="minor"/>
    </font>
    <font>
      <sz val="11"/>
      <color rgb="FF000000"/>
      <name val="Calibri"/>
      <family val="2"/>
      <scheme val="minor"/>
    </font>
    <font>
      <sz val="11"/>
      <name val="Calibri"/>
      <family val="2"/>
      <charset val="238"/>
    </font>
    <font>
      <sz val="11"/>
      <color theme="1"/>
      <name val="Calibri"/>
      <family val="2"/>
      <charset val="238"/>
    </font>
    <font>
      <sz val="11"/>
      <color rgb="FF000000"/>
      <name val="Calibri"/>
      <family val="2"/>
      <charset val="238"/>
    </font>
    <font>
      <sz val="10"/>
      <color theme="1"/>
      <name val="Calibri"/>
      <family val="2"/>
      <charset val="238"/>
    </font>
  </fonts>
  <fills count="8">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rgb="FFFF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164" fontId="1" fillId="0" borderId="0" applyFont="0" applyFill="0" applyBorder="0" applyAlignment="0" applyProtection="0"/>
    <xf numFmtId="0" fontId="11" fillId="0" borderId="0"/>
  </cellStyleXfs>
  <cellXfs count="199">
    <xf numFmtId="0" fontId="0" fillId="0" borderId="0" xfId="0"/>
    <xf numFmtId="0" fontId="3" fillId="0" borderId="1" xfId="0" applyFont="1" applyBorder="1" applyAlignment="1">
      <alignment vertical="center" wrapText="1"/>
    </xf>
    <xf numFmtId="0" fontId="3" fillId="0" borderId="1" xfId="0" applyFont="1" applyBorder="1" applyAlignment="1">
      <alignment horizontal="left" vertical="center" wrapText="1"/>
    </xf>
    <xf numFmtId="4" fontId="0" fillId="0" borderId="1" xfId="1" applyNumberFormat="1" applyFont="1" applyFill="1" applyBorder="1" applyAlignment="1">
      <alignment horizontal="center" vertical="center" wrapText="1"/>
    </xf>
    <xf numFmtId="4" fontId="4" fillId="4" borderId="1" xfId="1" applyNumberFormat="1" applyFont="1" applyFill="1" applyBorder="1" applyAlignment="1">
      <alignment horizontal="right" vertical="center" wrapText="1"/>
    </xf>
    <xf numFmtId="4" fontId="4" fillId="5" borderId="1" xfId="1" applyNumberFormat="1" applyFont="1" applyFill="1" applyBorder="1" applyAlignment="1">
      <alignment horizontal="right" vertical="center" wrapText="1"/>
    </xf>
    <xf numFmtId="4" fontId="4" fillId="6" borderId="1" xfId="1" applyNumberFormat="1" applyFont="1" applyFill="1" applyBorder="1" applyAlignment="1">
      <alignment horizontal="right" vertical="center" wrapText="1"/>
    </xf>
    <xf numFmtId="4" fontId="4" fillId="7" borderId="1" xfId="1" applyNumberFormat="1" applyFont="1" applyFill="1" applyBorder="1" applyAlignment="1">
      <alignment horizontal="right" vertical="center" wrapText="1"/>
    </xf>
    <xf numFmtId="0" fontId="5" fillId="0" borderId="1" xfId="0" applyFont="1" applyBorder="1" applyAlignment="1">
      <alignment horizontal="left" vertical="center" wrapText="1"/>
    </xf>
    <xf numFmtId="4" fontId="4" fillId="0" borderId="1" xfId="1" applyNumberFormat="1" applyFont="1" applyFill="1" applyBorder="1" applyAlignment="1">
      <alignment horizontal="right" vertical="center" wrapText="1"/>
    </xf>
    <xf numFmtId="0" fontId="0" fillId="0" borderId="1" xfId="0" applyBorder="1" applyAlignment="1">
      <alignment horizontal="left" vertical="center" wrapText="1"/>
    </xf>
    <xf numFmtId="4" fontId="0" fillId="0" borderId="1" xfId="1" applyNumberFormat="1" applyFont="1" applyFill="1" applyBorder="1" applyAlignment="1">
      <alignment horizontal="right" vertical="center" wrapText="1"/>
    </xf>
    <xf numFmtId="0" fontId="3" fillId="0" borderId="5" xfId="0" applyFont="1" applyBorder="1" applyAlignment="1">
      <alignment horizontal="left" vertical="center" wrapText="1"/>
    </xf>
    <xf numFmtId="0" fontId="0" fillId="0" borderId="6" xfId="0" applyBorder="1" applyAlignment="1">
      <alignment vertical="center" wrapText="1"/>
    </xf>
    <xf numFmtId="4" fontId="4" fillId="7" borderId="1" xfId="1" applyNumberFormat="1" applyFont="1" applyFill="1" applyBorder="1" applyAlignment="1">
      <alignment horizontal="right" vertical="center"/>
    </xf>
    <xf numFmtId="4" fontId="0" fillId="0" borderId="1" xfId="1" applyNumberFormat="1" applyFont="1" applyFill="1" applyBorder="1" applyAlignment="1">
      <alignment horizontal="right" vertical="center"/>
    </xf>
    <xf numFmtId="4" fontId="4" fillId="7" borderId="1" xfId="0" applyNumberFormat="1" applyFont="1" applyFill="1" applyBorder="1" applyAlignment="1">
      <alignment horizontal="right" vertical="center"/>
    </xf>
    <xf numFmtId="4" fontId="0" fillId="0" borderId="1" xfId="0" applyNumberFormat="1" applyBorder="1" applyAlignment="1">
      <alignment horizontal="right" vertical="center"/>
    </xf>
    <xf numFmtId="4" fontId="4" fillId="6" borderId="1" xfId="0" applyNumberFormat="1" applyFont="1" applyFill="1" applyBorder="1" applyAlignment="1">
      <alignment horizontal="right" vertical="center"/>
    </xf>
    <xf numFmtId="4" fontId="4" fillId="0" borderId="1" xfId="0" applyNumberFormat="1" applyFont="1" applyBorder="1" applyAlignment="1">
      <alignment horizontal="right" vertical="center"/>
    </xf>
    <xf numFmtId="0" fontId="5" fillId="0" borderId="1"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0" fillId="3" borderId="0" xfId="0" applyFill="1" applyAlignment="1">
      <alignment vertical="center" wrapText="1"/>
    </xf>
    <xf numFmtId="4" fontId="0" fillId="0" borderId="2" xfId="0" applyNumberFormat="1" applyBorder="1" applyAlignment="1">
      <alignment horizontal="right" vertical="center"/>
    </xf>
    <xf numFmtId="4" fontId="4" fillId="0" borderId="1" xfId="1" applyNumberFormat="1" applyFont="1" applyFill="1" applyBorder="1" applyAlignment="1">
      <alignment horizontal="right" vertical="center"/>
    </xf>
    <xf numFmtId="0" fontId="6" fillId="0" borderId="1" xfId="0" applyFont="1" applyBorder="1" applyAlignment="1">
      <alignment horizontal="left" vertical="center" wrapText="1"/>
    </xf>
    <xf numFmtId="0" fontId="3" fillId="0" borderId="5" xfId="0" applyFont="1" applyBorder="1" applyAlignment="1">
      <alignment vertical="center" wrapText="1"/>
    </xf>
    <xf numFmtId="0" fontId="3" fillId="0" borderId="6" xfId="0" applyFont="1" applyBorder="1" applyAlignment="1">
      <alignment horizontal="left" vertical="center" wrapText="1"/>
    </xf>
    <xf numFmtId="0" fontId="0" fillId="0" borderId="1" xfId="0" applyBorder="1" applyAlignment="1">
      <alignment vertical="center"/>
    </xf>
    <xf numFmtId="0" fontId="0" fillId="0" borderId="1" xfId="0" applyBorder="1" applyAlignment="1">
      <alignment wrapText="1"/>
    </xf>
    <xf numFmtId="0" fontId="0" fillId="0" borderId="0" xfId="0" applyAlignment="1">
      <alignment wrapText="1"/>
    </xf>
    <xf numFmtId="4" fontId="0" fillId="0" borderId="1" xfId="0" applyNumberFormat="1" applyBorder="1" applyAlignment="1">
      <alignment horizontal="right"/>
    </xf>
    <xf numFmtId="0" fontId="3" fillId="3" borderId="6" xfId="0" applyFont="1" applyFill="1" applyBorder="1" applyAlignment="1">
      <alignment vertical="center" wrapText="1"/>
    </xf>
    <xf numFmtId="0" fontId="7" fillId="0" borderId="0" xfId="0" applyFont="1" applyAlignment="1">
      <alignment wrapText="1"/>
    </xf>
    <xf numFmtId="0" fontId="0" fillId="0" borderId="0" xfId="0" applyAlignment="1">
      <alignment vertical="center" wrapText="1"/>
    </xf>
    <xf numFmtId="0" fontId="8" fillId="2" borderId="1" xfId="0" applyFont="1" applyFill="1" applyBorder="1" applyAlignment="1">
      <alignment vertical="center" wrapText="1"/>
    </xf>
    <xf numFmtId="0" fontId="0" fillId="0" borderId="1" xfId="0" applyBorder="1" applyAlignment="1">
      <alignment horizontal="left" wrapText="1"/>
    </xf>
    <xf numFmtId="0" fontId="0" fillId="3" borderId="1" xfId="0" applyFill="1" applyBorder="1" applyAlignment="1">
      <alignment horizontal="left" vertical="center" wrapText="1"/>
    </xf>
    <xf numFmtId="4" fontId="4" fillId="7" borderId="6" xfId="0" applyNumberFormat="1" applyFont="1" applyFill="1" applyBorder="1" applyAlignment="1">
      <alignment horizontal="right"/>
    </xf>
    <xf numFmtId="4" fontId="4" fillId="6" borderId="3" xfId="0" applyNumberFormat="1" applyFont="1" applyFill="1" applyBorder="1" applyAlignment="1">
      <alignment horizontal="right" vertical="center"/>
    </xf>
    <xf numFmtId="4" fontId="0" fillId="0" borderId="6" xfId="0" applyNumberFormat="1" applyBorder="1" applyAlignment="1">
      <alignment horizontal="right" vertical="center"/>
    </xf>
    <xf numFmtId="0" fontId="7" fillId="0" borderId="1" xfId="0" applyFont="1" applyBorder="1" applyAlignment="1">
      <alignment vertical="center" wrapText="1"/>
    </xf>
    <xf numFmtId="0" fontId="0" fillId="0" borderId="5" xfId="0" applyBorder="1" applyAlignment="1">
      <alignment vertical="center" wrapText="1"/>
    </xf>
    <xf numFmtId="0" fontId="0" fillId="0" borderId="5" xfId="0" applyBorder="1" applyAlignment="1">
      <alignment wrapText="1"/>
    </xf>
    <xf numFmtId="4" fontId="4" fillId="5" borderId="1" xfId="0" applyNumberFormat="1" applyFont="1" applyFill="1" applyBorder="1" applyAlignment="1">
      <alignment horizontal="right" vertical="center"/>
    </xf>
    <xf numFmtId="4" fontId="4" fillId="0" borderId="1" xfId="0" applyNumberFormat="1" applyFont="1" applyBorder="1" applyAlignment="1">
      <alignment horizontal="right" vertical="center" wrapText="1"/>
    </xf>
    <xf numFmtId="0" fontId="0" fillId="0" borderId="4" xfId="0" applyBorder="1" applyAlignment="1">
      <alignment horizontal="left"/>
    </xf>
    <xf numFmtId="0" fontId="0" fillId="0" borderId="5" xfId="0" applyBorder="1" applyAlignment="1">
      <alignment horizontal="left"/>
    </xf>
    <xf numFmtId="0" fontId="0" fillId="0" borderId="1" xfId="0" applyBorder="1" applyAlignment="1">
      <alignment horizontal="left"/>
    </xf>
    <xf numFmtId="4" fontId="0" fillId="0" borderId="0" xfId="0" applyNumberFormat="1" applyAlignment="1">
      <alignment horizontal="righ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4" fillId="0" borderId="1" xfId="0" applyFont="1" applyBorder="1" applyAlignment="1">
      <alignment vertical="center" wrapText="1"/>
    </xf>
    <xf numFmtId="0" fontId="3" fillId="0" borderId="1" xfId="0" applyFont="1" applyBorder="1" applyAlignment="1">
      <alignment horizontal="left" wrapText="1"/>
    </xf>
    <xf numFmtId="0" fontId="5" fillId="0" borderId="4" xfId="0" applyFont="1" applyBorder="1" applyAlignment="1">
      <alignment horizontal="left" wrapText="1"/>
    </xf>
    <xf numFmtId="0" fontId="3" fillId="0" borderId="4" xfId="0" applyFont="1" applyBorder="1" applyAlignment="1">
      <alignment horizontal="left" wrapText="1"/>
    </xf>
    <xf numFmtId="0" fontId="5" fillId="0" borderId="1" xfId="0" applyFont="1" applyBorder="1" applyAlignment="1">
      <alignment horizontal="left" wrapText="1"/>
    </xf>
    <xf numFmtId="0" fontId="7" fillId="0" borderId="1" xfId="0" applyFont="1" applyBorder="1" applyAlignment="1">
      <alignment horizontal="left" wrapText="1"/>
    </xf>
    <xf numFmtId="0" fontId="0" fillId="0" borderId="8" xfId="0" applyBorder="1" applyAlignment="1">
      <alignment horizontal="left"/>
    </xf>
    <xf numFmtId="0" fontId="0" fillId="0" borderId="0" xfId="0" applyAlignment="1">
      <alignment horizontal="left"/>
    </xf>
    <xf numFmtId="0" fontId="0" fillId="0" borderId="2" xfId="0" applyBorder="1" applyAlignment="1">
      <alignment vertical="center" wrapText="1"/>
    </xf>
    <xf numFmtId="0" fontId="4" fillId="0" borderId="1" xfId="0" applyFont="1" applyBorder="1" applyAlignment="1">
      <alignment wrapText="1"/>
    </xf>
    <xf numFmtId="16" fontId="4" fillId="0" borderId="1" xfId="0" applyNumberFormat="1" applyFont="1" applyBorder="1" applyAlignment="1">
      <alignment wrapText="1"/>
    </xf>
    <xf numFmtId="0" fontId="0" fillId="0" borderId="2" xfId="0" applyBorder="1" applyAlignment="1">
      <alignment horizontal="left" wrapText="1"/>
    </xf>
    <xf numFmtId="0" fontId="0" fillId="0" borderId="6" xfId="0" applyBorder="1" applyAlignment="1">
      <alignment horizontal="left" vertical="center" wrapText="1"/>
    </xf>
    <xf numFmtId="0" fontId="7" fillId="0" borderId="4" xfId="0" applyFont="1" applyBorder="1" applyAlignment="1">
      <alignment horizontal="left" wrapText="1"/>
    </xf>
    <xf numFmtId="4" fontId="0" fillId="0" borderId="0" xfId="0" applyNumberFormat="1" applyAlignment="1">
      <alignment horizontal="right"/>
    </xf>
    <xf numFmtId="0" fontId="3" fillId="0" borderId="13" xfId="0" applyFont="1" applyBorder="1" applyAlignment="1">
      <alignment horizontal="left" wrapText="1"/>
    </xf>
    <xf numFmtId="0" fontId="3" fillId="0" borderId="2" xfId="0" applyFont="1" applyBorder="1" applyAlignment="1">
      <alignment vertical="center" wrapText="1"/>
    </xf>
    <xf numFmtId="4" fontId="0" fillId="0" borderId="2" xfId="0" applyNumberFormat="1" applyBorder="1" applyAlignment="1">
      <alignment horizontal="right"/>
    </xf>
    <xf numFmtId="0" fontId="7" fillId="0" borderId="1" xfId="0" applyFont="1" applyBorder="1" applyAlignment="1">
      <alignment horizontal="left" vertical="center" wrapText="1"/>
    </xf>
    <xf numFmtId="4" fontId="5" fillId="7" borderId="1" xfId="0" applyNumberFormat="1" applyFont="1" applyFill="1" applyBorder="1" applyAlignment="1">
      <alignment vertical="top" wrapText="1"/>
    </xf>
    <xf numFmtId="4" fontId="9" fillId="7" borderId="1" xfId="1" applyNumberFormat="1" applyFont="1" applyFill="1" applyBorder="1" applyAlignment="1">
      <alignment horizontal="right" vertical="center"/>
    </xf>
    <xf numFmtId="4" fontId="9" fillId="6" borderId="1" xfId="1" applyNumberFormat="1" applyFont="1" applyFill="1" applyBorder="1" applyAlignment="1">
      <alignment horizontal="right" vertical="center"/>
    </xf>
    <xf numFmtId="4" fontId="0" fillId="7" borderId="1" xfId="0" applyNumberFormat="1" applyFill="1" applyBorder="1" applyAlignment="1">
      <alignment horizontal="right" vertical="center"/>
    </xf>
    <xf numFmtId="0" fontId="0" fillId="0" borderId="1" xfId="0" applyBorder="1" applyAlignment="1">
      <alignment horizontal="justify" vertical="center" wrapText="1"/>
    </xf>
    <xf numFmtId="4" fontId="9" fillId="7" borderId="1" xfId="0" applyNumberFormat="1" applyFont="1" applyFill="1" applyBorder="1" applyAlignment="1">
      <alignment horizontal="right" vertical="center"/>
    </xf>
    <xf numFmtId="0" fontId="0" fillId="0" borderId="4" xfId="0" applyBorder="1" applyAlignment="1">
      <alignment horizontal="left" wrapText="1"/>
    </xf>
    <xf numFmtId="4" fontId="4" fillId="7" borderId="1" xfId="0" applyNumberFormat="1" applyFont="1" applyFill="1" applyBorder="1" applyAlignment="1">
      <alignment horizontal="right"/>
    </xf>
    <xf numFmtId="4" fontId="4" fillId="7" borderId="2" xfId="0" applyNumberFormat="1" applyFont="1" applyFill="1" applyBorder="1" applyAlignment="1">
      <alignment horizontal="right" vertical="center"/>
    </xf>
    <xf numFmtId="0" fontId="0" fillId="0" borderId="11" xfId="0" applyBorder="1" applyAlignment="1">
      <alignment horizontal="left" wrapText="1"/>
    </xf>
    <xf numFmtId="0" fontId="10" fillId="0" borderId="0" xfId="0" applyFont="1" applyAlignment="1">
      <alignment wrapText="1"/>
    </xf>
    <xf numFmtId="4" fontId="1" fillId="0" borderId="1" xfId="1" applyNumberFormat="1" applyFont="1" applyFill="1" applyBorder="1" applyAlignment="1">
      <alignment horizontal="right" vertical="center" wrapText="1"/>
    </xf>
    <xf numFmtId="0" fontId="4" fillId="0" borderId="1" xfId="0" applyFont="1" applyBorder="1" applyAlignment="1">
      <alignment horizontal="left" wrapText="1"/>
    </xf>
    <xf numFmtId="16" fontId="0" fillId="0" borderId="1" xfId="0" applyNumberFormat="1" applyBorder="1" applyAlignment="1">
      <alignment horizontal="left" wrapText="1"/>
    </xf>
    <xf numFmtId="0" fontId="4" fillId="0" borderId="3" xfId="0" applyFont="1" applyBorder="1" applyAlignment="1">
      <alignment horizontal="left" wrapText="1"/>
    </xf>
    <xf numFmtId="0" fontId="4" fillId="0" borderId="3" xfId="0" applyFont="1" applyBorder="1" applyAlignment="1">
      <alignment vertical="center" wrapText="1"/>
    </xf>
    <xf numFmtId="16" fontId="0" fillId="0" borderId="2" xfId="0" applyNumberFormat="1" applyBorder="1" applyAlignment="1">
      <alignment horizontal="left" wrapText="1"/>
    </xf>
    <xf numFmtId="0" fontId="0" fillId="0" borderId="0" xfId="0" applyAlignment="1">
      <alignment horizontal="left" vertical="center" wrapText="1"/>
    </xf>
    <xf numFmtId="0" fontId="12" fillId="0" borderId="1" xfId="0" applyFont="1" applyBorder="1" applyAlignment="1">
      <alignment wrapText="1"/>
    </xf>
    <xf numFmtId="0" fontId="13" fillId="0" borderId="0" xfId="0" applyFont="1" applyAlignment="1">
      <alignment horizontal="justify" vertical="center" wrapText="1"/>
    </xf>
    <xf numFmtId="0" fontId="14" fillId="0" borderId="0" xfId="0" applyFont="1" applyAlignment="1">
      <alignment horizontal="justify" vertical="center" wrapText="1"/>
    </xf>
    <xf numFmtId="0" fontId="15" fillId="0" borderId="0" xfId="0" applyFont="1" applyAlignment="1">
      <alignment horizontal="justify" vertical="center"/>
    </xf>
    <xf numFmtId="0" fontId="3" fillId="0" borderId="2" xfId="0" applyFont="1" applyBorder="1" applyAlignment="1">
      <alignment horizontal="left" wrapText="1"/>
    </xf>
    <xf numFmtId="0" fontId="4" fillId="7" borderId="1" xfId="0" applyFont="1" applyFill="1" applyBorder="1" applyAlignment="1">
      <alignment horizontal="left" wrapText="1"/>
    </xf>
    <xf numFmtId="0" fontId="5" fillId="6" borderId="4" xfId="0" applyFont="1" applyFill="1" applyBorder="1" applyAlignment="1">
      <alignment horizontal="left" vertical="top" wrapText="1"/>
    </xf>
    <xf numFmtId="0" fontId="5" fillId="6" borderId="5" xfId="0" applyFont="1" applyFill="1" applyBorder="1" applyAlignment="1">
      <alignment horizontal="left" vertical="top" wrapText="1"/>
    </xf>
    <xf numFmtId="0" fontId="5" fillId="6" borderId="6" xfId="0" applyFont="1" applyFill="1" applyBorder="1" applyAlignment="1">
      <alignment horizontal="left" vertical="top" wrapText="1"/>
    </xf>
    <xf numFmtId="4" fontId="0" fillId="0" borderId="1" xfId="1" applyNumberFormat="1" applyFont="1" applyFill="1" applyBorder="1" applyAlignment="1">
      <alignment horizontal="right" vertical="center"/>
    </xf>
    <xf numFmtId="4" fontId="0" fillId="0" borderId="2" xfId="0" applyNumberFormat="1" applyBorder="1" applyAlignment="1">
      <alignment horizontal="right" vertical="center"/>
    </xf>
    <xf numFmtId="4" fontId="0" fillId="0" borderId="7" xfId="0" applyNumberFormat="1" applyBorder="1" applyAlignment="1">
      <alignment horizontal="right" vertical="center"/>
    </xf>
    <xf numFmtId="4" fontId="0" fillId="0" borderId="3" xfId="0" applyNumberFormat="1" applyBorder="1" applyAlignment="1">
      <alignment horizontal="right" vertical="center"/>
    </xf>
    <xf numFmtId="4" fontId="0" fillId="0" borderId="2" xfId="1" applyNumberFormat="1" applyFont="1" applyFill="1" applyBorder="1" applyAlignment="1">
      <alignment horizontal="right" vertical="center"/>
    </xf>
    <xf numFmtId="4" fontId="0" fillId="0" borderId="7" xfId="1" applyNumberFormat="1" applyFont="1" applyFill="1" applyBorder="1" applyAlignment="1">
      <alignment horizontal="right" vertical="center"/>
    </xf>
    <xf numFmtId="4" fontId="0" fillId="0" borderId="1" xfId="1" applyNumberFormat="1" applyFont="1" applyFill="1" applyBorder="1" applyAlignment="1">
      <alignment horizontal="right" vertical="center" wrapText="1"/>
    </xf>
    <xf numFmtId="0" fontId="5" fillId="6"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9" fillId="7" borderId="4" xfId="0" applyFont="1" applyFill="1" applyBorder="1" applyAlignment="1">
      <alignment horizontal="left" wrapText="1"/>
    </xf>
    <xf numFmtId="0" fontId="9" fillId="7" borderId="5" xfId="0" applyFont="1" applyFill="1" applyBorder="1" applyAlignment="1">
      <alignment horizontal="left" wrapText="1"/>
    </xf>
    <xf numFmtId="0" fontId="9" fillId="7" borderId="6" xfId="0" applyFont="1" applyFill="1" applyBorder="1" applyAlignment="1">
      <alignment horizontal="left" wrapText="1"/>
    </xf>
    <xf numFmtId="0" fontId="4" fillId="7" borderId="14" xfId="0" applyFont="1" applyFill="1" applyBorder="1" applyAlignment="1">
      <alignment horizontal="left"/>
    </xf>
    <xf numFmtId="0" fontId="4" fillId="7" borderId="0" xfId="0" applyFont="1" applyFill="1" applyAlignment="1">
      <alignment horizontal="left"/>
    </xf>
    <xf numFmtId="0" fontId="4" fillId="7" borderId="12" xfId="0" applyFont="1" applyFill="1" applyBorder="1" applyAlignment="1">
      <alignment horizontal="left"/>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4" fillId="6" borderId="4" xfId="0" applyFont="1" applyFill="1" applyBorder="1" applyAlignment="1">
      <alignment horizontal="left"/>
    </xf>
    <xf numFmtId="0" fontId="4" fillId="6" borderId="5" xfId="0" applyFont="1" applyFill="1" applyBorder="1" applyAlignment="1">
      <alignment horizontal="left"/>
    </xf>
    <xf numFmtId="0" fontId="4" fillId="6" borderId="6" xfId="0" applyFont="1" applyFill="1" applyBorder="1" applyAlignment="1">
      <alignment horizontal="left"/>
    </xf>
    <xf numFmtId="0" fontId="4" fillId="7" borderId="1" xfId="0" applyFont="1" applyFill="1" applyBorder="1" applyAlignment="1">
      <alignment horizontal="left"/>
    </xf>
    <xf numFmtId="0" fontId="4" fillId="7" borderId="4" xfId="0" applyFont="1" applyFill="1" applyBorder="1" applyAlignment="1">
      <alignment horizontal="left" wrapText="1"/>
    </xf>
    <xf numFmtId="0" fontId="4" fillId="7" borderId="5" xfId="0" applyFont="1" applyFill="1" applyBorder="1" applyAlignment="1">
      <alignment horizontal="left" wrapText="1"/>
    </xf>
    <xf numFmtId="0" fontId="4" fillId="7" borderId="6" xfId="0" applyFont="1" applyFill="1" applyBorder="1" applyAlignment="1">
      <alignment horizontal="left" wrapText="1"/>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4" fillId="7" borderId="4"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7" borderId="6" xfId="0" applyFont="1" applyFill="1" applyBorder="1" applyAlignment="1">
      <alignment horizontal="left" vertical="top" wrapText="1"/>
    </xf>
    <xf numFmtId="0" fontId="3" fillId="0" borderId="1" xfId="0" applyFont="1" applyBorder="1" applyAlignment="1">
      <alignment horizontal="left" vertical="center" wrapText="1"/>
    </xf>
    <xf numFmtId="0" fontId="5" fillId="7" borderId="4" xfId="0" applyFont="1" applyFill="1" applyBorder="1" applyAlignment="1">
      <alignment horizontal="left" vertical="top" wrapText="1"/>
    </xf>
    <xf numFmtId="0" fontId="5" fillId="7" borderId="5" xfId="0" applyFont="1" applyFill="1" applyBorder="1" applyAlignment="1">
      <alignment horizontal="left" vertical="top" wrapText="1"/>
    </xf>
    <xf numFmtId="0" fontId="5" fillId="7" borderId="6" xfId="0" applyFont="1" applyFill="1" applyBorder="1" applyAlignment="1">
      <alignment horizontal="left" vertical="top" wrapText="1"/>
    </xf>
    <xf numFmtId="0" fontId="5" fillId="7" borderId="4"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7" borderId="4" xfId="0" applyFont="1" applyFill="1" applyBorder="1" applyAlignment="1">
      <alignment vertical="center" wrapText="1"/>
    </xf>
    <xf numFmtId="0" fontId="5" fillId="7" borderId="5" xfId="0" applyFont="1" applyFill="1" applyBorder="1" applyAlignment="1">
      <alignment vertical="center" wrapText="1"/>
    </xf>
    <xf numFmtId="0" fontId="5" fillId="7" borderId="6" xfId="0" applyFont="1" applyFill="1" applyBorder="1" applyAlignment="1">
      <alignment vertical="center" wrapText="1"/>
    </xf>
    <xf numFmtId="0" fontId="0" fillId="0" borderId="5" xfId="0" applyBorder="1" applyAlignment="1">
      <alignment horizontal="left"/>
    </xf>
    <xf numFmtId="0" fontId="0" fillId="0" borderId="6" xfId="0" applyBorder="1" applyAlignment="1">
      <alignment horizontal="left"/>
    </xf>
    <xf numFmtId="0" fontId="0" fillId="0" borderId="1" xfId="0" applyBorder="1" applyAlignment="1">
      <alignment horizontal="left"/>
    </xf>
    <xf numFmtId="0" fontId="5" fillId="7" borderId="4" xfId="0" applyFont="1" applyFill="1" applyBorder="1" applyAlignment="1">
      <alignment horizontal="left" wrapText="1"/>
    </xf>
    <xf numFmtId="0" fontId="5" fillId="7" borderId="5" xfId="0" applyFont="1" applyFill="1" applyBorder="1" applyAlignment="1">
      <alignment horizontal="left" wrapText="1"/>
    </xf>
    <xf numFmtId="0" fontId="5" fillId="7" borderId="6" xfId="0" applyFont="1" applyFill="1" applyBorder="1" applyAlignment="1">
      <alignment horizontal="left" wrapText="1"/>
    </xf>
    <xf numFmtId="0" fontId="4" fillId="7" borderId="5" xfId="0" applyFont="1" applyFill="1" applyBorder="1" applyAlignment="1">
      <alignment horizontal="left"/>
    </xf>
    <xf numFmtId="0" fontId="4" fillId="7" borderId="6" xfId="0" applyFont="1" applyFill="1" applyBorder="1" applyAlignment="1">
      <alignment horizontal="left"/>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0" fillId="0" borderId="4" xfId="0" applyBorder="1" applyAlignment="1">
      <alignment horizontal="left" wrapText="1"/>
    </xf>
    <xf numFmtId="0" fontId="0" fillId="0" borderId="6" xfId="0" applyBorder="1" applyAlignment="1">
      <alignment horizontal="left" wrapText="1"/>
    </xf>
    <xf numFmtId="0" fontId="4" fillId="7" borderId="4" xfId="0" applyFont="1" applyFill="1" applyBorder="1" applyAlignment="1">
      <alignment horizontal="left"/>
    </xf>
    <xf numFmtId="0" fontId="3" fillId="0" borderId="1" xfId="0" applyFont="1" applyBorder="1" applyAlignment="1">
      <alignment vertical="center" wrapText="1"/>
    </xf>
    <xf numFmtId="0" fontId="4" fillId="6" borderId="8" xfId="0" applyFont="1" applyFill="1" applyBorder="1" applyAlignment="1">
      <alignment horizontal="left"/>
    </xf>
    <xf numFmtId="0" fontId="4" fillId="6" borderId="9" xfId="0" applyFont="1" applyFill="1" applyBorder="1" applyAlignment="1">
      <alignment horizontal="left"/>
    </xf>
    <xf numFmtId="0" fontId="4" fillId="6" borderId="10" xfId="0" applyFont="1" applyFill="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0" fillId="0" borderId="4" xfId="0" applyBorder="1" applyAlignment="1">
      <alignment horizontal="left"/>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4" fillId="6" borderId="4" xfId="0" applyFont="1" applyFill="1" applyBorder="1" applyAlignment="1">
      <alignment horizontal="left" vertical="center"/>
    </xf>
    <xf numFmtId="0" fontId="4" fillId="6" borderId="5" xfId="0" applyFont="1" applyFill="1" applyBorder="1" applyAlignment="1">
      <alignment horizontal="left" vertical="center"/>
    </xf>
    <xf numFmtId="0" fontId="4" fillId="6" borderId="6" xfId="0" applyFont="1" applyFill="1" applyBorder="1" applyAlignment="1">
      <alignment horizontal="left" vertical="center"/>
    </xf>
    <xf numFmtId="0" fontId="4" fillId="7" borderId="4" xfId="0" applyFont="1" applyFill="1" applyBorder="1" applyAlignment="1">
      <alignment horizontal="left" vertical="center"/>
    </xf>
    <xf numFmtId="0" fontId="4" fillId="7" borderId="5" xfId="0" applyFont="1" applyFill="1" applyBorder="1" applyAlignment="1">
      <alignment horizontal="left" vertical="center"/>
    </xf>
    <xf numFmtId="0" fontId="4" fillId="7" borderId="11" xfId="0" applyFont="1" applyFill="1" applyBorder="1" applyAlignment="1">
      <alignment horizontal="left" vertical="center"/>
    </xf>
    <xf numFmtId="0" fontId="4" fillId="5" borderId="4" xfId="0" applyFont="1" applyFill="1" applyBorder="1" applyAlignment="1">
      <alignment horizontal="left" vertical="center"/>
    </xf>
    <xf numFmtId="0" fontId="4" fillId="5" borderId="5" xfId="0" applyFont="1" applyFill="1" applyBorder="1" applyAlignment="1">
      <alignment horizontal="left" vertical="center"/>
    </xf>
    <xf numFmtId="0" fontId="4" fillId="5" borderId="6" xfId="0" applyFont="1" applyFill="1" applyBorder="1" applyAlignment="1">
      <alignment horizontal="left" vertical="center"/>
    </xf>
    <xf numFmtId="0" fontId="3" fillId="0" borderId="1" xfId="0" applyFont="1" applyBorder="1" applyAlignment="1">
      <alignment horizontal="left"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4" fillId="4" borderId="1" xfId="0" applyFont="1" applyFill="1" applyBorder="1" applyAlignment="1">
      <alignment horizontal="left" vertical="center"/>
    </xf>
    <xf numFmtId="0" fontId="5" fillId="0" borderId="1" xfId="0" applyFont="1" applyBorder="1" applyAlignment="1">
      <alignment horizontal="left" vertical="center" wrapText="1"/>
    </xf>
    <xf numFmtId="0" fontId="4" fillId="5" borderId="1" xfId="0" applyFont="1" applyFill="1" applyBorder="1" applyAlignment="1">
      <alignment horizontal="left" vertical="center"/>
    </xf>
    <xf numFmtId="0" fontId="0" fillId="0" borderId="3" xfId="0"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5" fillId="7" borderId="4" xfId="0" applyFont="1" applyFill="1" applyBorder="1" applyAlignment="1">
      <alignment vertical="top" wrapText="1"/>
    </xf>
    <xf numFmtId="0" fontId="5" fillId="7" borderId="5" xfId="0" applyFont="1" applyFill="1" applyBorder="1" applyAlignment="1">
      <alignment vertical="top" wrapText="1"/>
    </xf>
    <xf numFmtId="0" fontId="5" fillId="7" borderId="6" xfId="0" applyFont="1" applyFill="1" applyBorder="1" applyAlignment="1">
      <alignment vertical="top" wrapText="1"/>
    </xf>
    <xf numFmtId="0" fontId="4" fillId="7" borderId="1" xfId="0" applyFont="1" applyFill="1"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vertical="center" wrapText="1"/>
    </xf>
    <xf numFmtId="0" fontId="4" fillId="0" borderId="1" xfId="0" applyFont="1" applyBorder="1" applyAlignment="1">
      <alignment horizontal="left"/>
    </xf>
    <xf numFmtId="0" fontId="7" fillId="0" borderId="4" xfId="0" applyFont="1" applyBorder="1" applyAlignment="1">
      <alignment horizontal="left" wrapText="1"/>
    </xf>
    <xf numFmtId="0" fontId="7" fillId="0" borderId="6" xfId="0" applyFont="1" applyBorder="1" applyAlignment="1">
      <alignment horizontal="left" wrapText="1"/>
    </xf>
    <xf numFmtId="0" fontId="4" fillId="6" borderId="1" xfId="0" applyFont="1" applyFill="1" applyBorder="1" applyAlignment="1">
      <alignment horizontal="left"/>
    </xf>
    <xf numFmtId="0" fontId="0" fillId="0" borderId="4" xfId="0" applyBorder="1" applyAlignment="1">
      <alignment horizontal="left" vertical="center"/>
    </xf>
    <xf numFmtId="0" fontId="0" fillId="0" borderId="6" xfId="0" applyBorder="1" applyAlignment="1">
      <alignment horizontal="left" vertical="center"/>
    </xf>
    <xf numFmtId="0" fontId="4" fillId="7" borderId="4" xfId="0" applyFont="1" applyFill="1" applyBorder="1" applyAlignment="1">
      <alignment horizontal="left" vertical="center" wrapText="1"/>
    </xf>
    <xf numFmtId="0" fontId="4" fillId="7" borderId="5" xfId="0" applyFont="1" applyFill="1" applyBorder="1" applyAlignment="1">
      <alignment horizontal="left" vertical="center" wrapText="1"/>
    </xf>
    <xf numFmtId="0" fontId="4" fillId="7" borderId="6" xfId="0" applyFont="1" applyFill="1" applyBorder="1" applyAlignment="1">
      <alignment horizontal="left" vertical="center" wrapText="1"/>
    </xf>
  </cellXfs>
  <cellStyles count="3">
    <cellStyle name="Normal" xfId="2" xr:uid="{2EDF9C72-8F58-4075-8AD5-D54FBE6235C9}"/>
    <cellStyle name="Normalno" xfId="0" builtinId="0"/>
    <cellStyle name="Zarez" xfId="1" builtinId="3"/>
  </cellStyles>
  <dxfs count="0"/>
  <tableStyles count="0" defaultTableStyle="TableStyleMedium2" defaultPivotStyle="PivotStyleLight16"/>
  <colors>
    <mruColors>
      <color rgb="FFFFFF99"/>
      <color rgb="FF99FF99"/>
      <color rgb="FFFFFF00"/>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4"/>
  <sheetViews>
    <sheetView tabSelected="1" zoomScale="106" zoomScaleNormal="106" zoomScalePageLayoutView="80" workbookViewId="0">
      <selection activeCell="S8" sqref="S8"/>
    </sheetView>
  </sheetViews>
  <sheetFormatPr defaultRowHeight="15" x14ac:dyDescent="0.25"/>
  <cols>
    <col min="1" max="1" width="3.42578125" style="61" customWidth="1"/>
    <col min="2" max="2" width="22.85546875" style="36" customWidth="1"/>
    <col min="3" max="3" width="11.140625" customWidth="1"/>
    <col min="4" max="4" width="31.42578125" style="36" customWidth="1"/>
    <col min="5" max="6" width="13.28515625" style="51" bestFit="1" customWidth="1"/>
  </cols>
  <sheetData>
    <row r="1" spans="1:6" x14ac:dyDescent="0.25">
      <c r="A1" s="50"/>
      <c r="B1" s="1" t="s">
        <v>0</v>
      </c>
      <c r="C1" s="1" t="s">
        <v>1</v>
      </c>
      <c r="D1" s="2" t="s">
        <v>2</v>
      </c>
      <c r="E1" s="3" t="s">
        <v>353</v>
      </c>
      <c r="F1" s="3" t="s">
        <v>476</v>
      </c>
    </row>
    <row r="2" spans="1:6" x14ac:dyDescent="0.25">
      <c r="A2" s="178" t="s">
        <v>169</v>
      </c>
      <c r="B2" s="178"/>
      <c r="C2" s="178"/>
      <c r="D2" s="178"/>
      <c r="E2" s="4">
        <f>E3+E234+E260</f>
        <v>23016217</v>
      </c>
      <c r="F2" s="4">
        <f>F3+F234+F260</f>
        <v>24995611</v>
      </c>
    </row>
    <row r="3" spans="1:6" x14ac:dyDescent="0.25">
      <c r="A3" s="180" t="s">
        <v>159</v>
      </c>
      <c r="B3" s="180"/>
      <c r="C3" s="180"/>
      <c r="D3" s="180"/>
      <c r="E3" s="5">
        <f>E4+E10+E15+E18+E41+E65+E69+E112+E165+E172+E175+E178+E181+E186+E190+E193+E196+E203+E208+E211+E214+E217+E220+E223+E228+E231</f>
        <v>21706156</v>
      </c>
      <c r="F3" s="5">
        <f>F4+F10+F15+F18+F41+F65+F69+F112+F165+F172+F175+F178+F181+F186+F190+F193+F196+F203+F208+F211+F214+F217+F220+F223+F228+F231</f>
        <v>23678825</v>
      </c>
    </row>
    <row r="4" spans="1:6" x14ac:dyDescent="0.25">
      <c r="A4" s="107" t="s">
        <v>3</v>
      </c>
      <c r="B4" s="107"/>
      <c r="C4" s="107"/>
      <c r="D4" s="107"/>
      <c r="E4" s="6">
        <f t="shared" ref="E4:F5" si="0">E5</f>
        <v>73000</v>
      </c>
      <c r="F4" s="6">
        <f t="shared" si="0"/>
        <v>62000</v>
      </c>
    </row>
    <row r="5" spans="1:6" x14ac:dyDescent="0.25">
      <c r="A5" s="108" t="s">
        <v>4</v>
      </c>
      <c r="B5" s="108"/>
      <c r="C5" s="108"/>
      <c r="D5" s="108"/>
      <c r="E5" s="7">
        <f t="shared" si="0"/>
        <v>73000</v>
      </c>
      <c r="F5" s="7">
        <f t="shared" si="0"/>
        <v>62000</v>
      </c>
    </row>
    <row r="6" spans="1:6" x14ac:dyDescent="0.25">
      <c r="A6" s="55"/>
      <c r="B6" s="179" t="s">
        <v>11</v>
      </c>
      <c r="C6" s="179"/>
      <c r="D6" s="179"/>
      <c r="E6" s="9">
        <f>E7+E8+E9</f>
        <v>73000</v>
      </c>
      <c r="F6" s="9">
        <f>F7+F8+F9</f>
        <v>62000</v>
      </c>
    </row>
    <row r="7" spans="1:6" ht="30" x14ac:dyDescent="0.25">
      <c r="A7" s="55" t="s">
        <v>5</v>
      </c>
      <c r="B7" s="2" t="s">
        <v>192</v>
      </c>
      <c r="C7" s="2" t="s">
        <v>409</v>
      </c>
      <c r="D7" s="2" t="s">
        <v>192</v>
      </c>
      <c r="E7" s="84">
        <v>33500</v>
      </c>
      <c r="F7" s="84">
        <v>33500</v>
      </c>
    </row>
    <row r="8" spans="1:6" ht="30" x14ac:dyDescent="0.25">
      <c r="A8" s="55" t="s">
        <v>8</v>
      </c>
      <c r="B8" s="1" t="s">
        <v>238</v>
      </c>
      <c r="C8" s="1" t="s">
        <v>239</v>
      </c>
      <c r="D8" s="10" t="s">
        <v>245</v>
      </c>
      <c r="E8" s="11">
        <v>5000</v>
      </c>
      <c r="F8" s="11">
        <v>5000</v>
      </c>
    </row>
    <row r="9" spans="1:6" ht="75" x14ac:dyDescent="0.25">
      <c r="A9" s="55" t="s">
        <v>18</v>
      </c>
      <c r="B9" s="1" t="s">
        <v>13</v>
      </c>
      <c r="C9" s="1" t="s">
        <v>326</v>
      </c>
      <c r="D9" s="2" t="s">
        <v>310</v>
      </c>
      <c r="E9" s="11">
        <v>34500</v>
      </c>
      <c r="F9" s="11">
        <v>23500</v>
      </c>
    </row>
    <row r="10" spans="1:6" x14ac:dyDescent="0.25">
      <c r="A10" s="107" t="s">
        <v>182</v>
      </c>
      <c r="B10" s="107"/>
      <c r="C10" s="107"/>
      <c r="D10" s="107"/>
      <c r="E10" s="6">
        <f>E11</f>
        <v>32000</v>
      </c>
      <c r="F10" s="6">
        <f>F11</f>
        <v>32000</v>
      </c>
    </row>
    <row r="11" spans="1:6" x14ac:dyDescent="0.25">
      <c r="A11" s="135" t="s">
        <v>183</v>
      </c>
      <c r="B11" s="136"/>
      <c r="C11" s="136"/>
      <c r="D11" s="137"/>
      <c r="E11" s="7">
        <f t="shared" ref="E11:F11" si="1">E12</f>
        <v>32000</v>
      </c>
      <c r="F11" s="7">
        <f t="shared" si="1"/>
        <v>32000</v>
      </c>
    </row>
    <row r="12" spans="1:6" x14ac:dyDescent="0.25">
      <c r="A12" s="56"/>
      <c r="B12" s="164" t="s">
        <v>184</v>
      </c>
      <c r="C12" s="164"/>
      <c r="D12" s="165"/>
      <c r="E12" s="9">
        <f>E13+E14</f>
        <v>32000</v>
      </c>
      <c r="F12" s="9">
        <f>F13+F14</f>
        <v>32000</v>
      </c>
    </row>
    <row r="13" spans="1:6" ht="45" x14ac:dyDescent="0.25">
      <c r="A13" s="55" t="s">
        <v>5</v>
      </c>
      <c r="B13" s="2" t="s">
        <v>185</v>
      </c>
      <c r="C13" s="2" t="s">
        <v>187</v>
      </c>
      <c r="D13" s="2" t="s">
        <v>195</v>
      </c>
      <c r="E13" s="11">
        <v>18000</v>
      </c>
      <c r="F13" s="11">
        <v>18000</v>
      </c>
    </row>
    <row r="14" spans="1:6" ht="60" x14ac:dyDescent="0.25">
      <c r="A14" s="55" t="s">
        <v>8</v>
      </c>
      <c r="B14" s="2" t="s">
        <v>186</v>
      </c>
      <c r="C14" s="2" t="s">
        <v>188</v>
      </c>
      <c r="D14" s="2" t="s">
        <v>311</v>
      </c>
      <c r="E14" s="11">
        <v>14000</v>
      </c>
      <c r="F14" s="11">
        <v>14000</v>
      </c>
    </row>
    <row r="15" spans="1:6" x14ac:dyDescent="0.25">
      <c r="A15" s="107" t="s">
        <v>295</v>
      </c>
      <c r="B15" s="107"/>
      <c r="C15" s="107"/>
      <c r="D15" s="107"/>
      <c r="E15" s="6">
        <f t="shared" ref="E15:F15" si="2">E16</f>
        <v>12300</v>
      </c>
      <c r="F15" s="6">
        <f t="shared" si="2"/>
        <v>12300</v>
      </c>
    </row>
    <row r="16" spans="1:6" x14ac:dyDescent="0.25">
      <c r="A16" s="135" t="s">
        <v>296</v>
      </c>
      <c r="B16" s="136"/>
      <c r="C16" s="136"/>
      <c r="D16" s="137"/>
      <c r="E16" s="7">
        <f>E17</f>
        <v>12300</v>
      </c>
      <c r="F16" s="7">
        <f>F17</f>
        <v>12300</v>
      </c>
    </row>
    <row r="17" spans="1:6" ht="135" x14ac:dyDescent="0.25">
      <c r="A17" s="57" t="s">
        <v>5</v>
      </c>
      <c r="B17" s="12" t="s">
        <v>327</v>
      </c>
      <c r="C17" s="13" t="s">
        <v>291</v>
      </c>
      <c r="D17" s="13" t="s">
        <v>312</v>
      </c>
      <c r="E17" s="11">
        <v>12300</v>
      </c>
      <c r="F17" s="11">
        <v>12300</v>
      </c>
    </row>
    <row r="18" spans="1:6" x14ac:dyDescent="0.25">
      <c r="A18" s="107" t="s">
        <v>145</v>
      </c>
      <c r="B18" s="107"/>
      <c r="C18" s="107"/>
      <c r="D18" s="107"/>
      <c r="E18" s="75">
        <f>E19+E26+E30+E35+E37+E39</f>
        <v>2300650</v>
      </c>
      <c r="F18" s="75">
        <f>F19+F26+F30+F35+F37+F39</f>
        <v>2172806</v>
      </c>
    </row>
    <row r="19" spans="1:6" x14ac:dyDescent="0.25">
      <c r="A19" s="108" t="s">
        <v>15</v>
      </c>
      <c r="B19" s="108"/>
      <c r="C19" s="108"/>
      <c r="D19" s="108"/>
      <c r="E19" s="74">
        <f>E20+E21+E22</f>
        <v>1655000</v>
      </c>
      <c r="F19" s="74">
        <f>F20+F21+F22</f>
        <v>1587201</v>
      </c>
    </row>
    <row r="20" spans="1:6" ht="270" x14ac:dyDescent="0.25">
      <c r="A20" s="55" t="s">
        <v>5</v>
      </c>
      <c r="B20" s="1" t="s">
        <v>146</v>
      </c>
      <c r="C20" s="1" t="s">
        <v>477</v>
      </c>
      <c r="D20" s="2" t="s">
        <v>270</v>
      </c>
      <c r="E20" s="15">
        <v>1571000</v>
      </c>
      <c r="F20" s="15">
        <v>1543201</v>
      </c>
    </row>
    <row r="21" spans="1:6" ht="120" x14ac:dyDescent="0.25">
      <c r="A21" s="55" t="s">
        <v>8</v>
      </c>
      <c r="B21" s="1" t="s">
        <v>16</v>
      </c>
      <c r="C21" s="1" t="s">
        <v>17</v>
      </c>
      <c r="D21" s="2" t="s">
        <v>147</v>
      </c>
      <c r="E21" s="15">
        <v>40000</v>
      </c>
      <c r="F21" s="15">
        <v>0</v>
      </c>
    </row>
    <row r="22" spans="1:6" ht="30" x14ac:dyDescent="0.25">
      <c r="A22" s="55" t="s">
        <v>18</v>
      </c>
      <c r="B22" s="1" t="s">
        <v>148</v>
      </c>
      <c r="C22" s="155" t="s">
        <v>19</v>
      </c>
      <c r="D22" s="131" t="s">
        <v>271</v>
      </c>
      <c r="E22" s="100">
        <v>44000</v>
      </c>
      <c r="F22" s="100">
        <v>44000</v>
      </c>
    </row>
    <row r="23" spans="1:6" ht="30" x14ac:dyDescent="0.25">
      <c r="A23" s="55"/>
      <c r="B23" s="1" t="s">
        <v>20</v>
      </c>
      <c r="C23" s="155"/>
      <c r="D23" s="131"/>
      <c r="E23" s="100"/>
      <c r="F23" s="100"/>
    </row>
    <row r="24" spans="1:6" x14ac:dyDescent="0.25">
      <c r="A24" s="55"/>
      <c r="B24" s="1" t="s">
        <v>21</v>
      </c>
      <c r="C24" s="155"/>
      <c r="D24" s="131"/>
      <c r="E24" s="100"/>
      <c r="F24" s="100"/>
    </row>
    <row r="25" spans="1:6" x14ac:dyDescent="0.25">
      <c r="A25" s="55"/>
      <c r="B25" s="1" t="s">
        <v>22</v>
      </c>
      <c r="C25" s="155"/>
      <c r="D25" s="131"/>
      <c r="E25" s="100"/>
      <c r="F25" s="100"/>
    </row>
    <row r="26" spans="1:6" x14ac:dyDescent="0.25">
      <c r="A26" s="108" t="s">
        <v>23</v>
      </c>
      <c r="B26" s="108"/>
      <c r="C26" s="108"/>
      <c r="D26" s="108"/>
      <c r="E26" s="14">
        <f>E27+E29</f>
        <v>230000</v>
      </c>
      <c r="F26" s="14">
        <f>F27+F29</f>
        <v>220000</v>
      </c>
    </row>
    <row r="27" spans="1:6" x14ac:dyDescent="0.25">
      <c r="A27" s="175" t="s">
        <v>5</v>
      </c>
      <c r="B27" s="1" t="s">
        <v>24</v>
      </c>
      <c r="C27" s="155" t="s">
        <v>410</v>
      </c>
      <c r="D27" s="131" t="s">
        <v>25</v>
      </c>
      <c r="E27" s="100">
        <v>80000</v>
      </c>
      <c r="F27" s="100">
        <v>80000</v>
      </c>
    </row>
    <row r="28" spans="1:6" ht="45" x14ac:dyDescent="0.25">
      <c r="A28" s="175"/>
      <c r="B28" s="1" t="s">
        <v>411</v>
      </c>
      <c r="C28" s="155"/>
      <c r="D28" s="131"/>
      <c r="E28" s="100"/>
      <c r="F28" s="100"/>
    </row>
    <row r="29" spans="1:6" ht="30" x14ac:dyDescent="0.25">
      <c r="A29" s="55" t="s">
        <v>8</v>
      </c>
      <c r="B29" s="1" t="s">
        <v>6</v>
      </c>
      <c r="C29" s="1" t="s">
        <v>337</v>
      </c>
      <c r="D29" s="2" t="s">
        <v>26</v>
      </c>
      <c r="E29" s="15">
        <v>150000</v>
      </c>
      <c r="F29" s="15">
        <v>140000</v>
      </c>
    </row>
    <row r="30" spans="1:6" x14ac:dyDescent="0.25">
      <c r="A30" s="108" t="s">
        <v>27</v>
      </c>
      <c r="B30" s="108"/>
      <c r="C30" s="108"/>
      <c r="D30" s="108"/>
      <c r="E30" s="16">
        <f>SUM(E31:E34)</f>
        <v>401000</v>
      </c>
      <c r="F30" s="16">
        <f>SUM(F31:F34)</f>
        <v>351000</v>
      </c>
    </row>
    <row r="31" spans="1:6" ht="120" x14ac:dyDescent="0.25">
      <c r="A31" s="55" t="s">
        <v>5</v>
      </c>
      <c r="B31" s="1" t="s">
        <v>28</v>
      </c>
      <c r="C31" s="1" t="s">
        <v>29</v>
      </c>
      <c r="D31" s="2" t="s">
        <v>272</v>
      </c>
      <c r="E31" s="17">
        <v>10000</v>
      </c>
      <c r="F31" s="17">
        <v>10000</v>
      </c>
    </row>
    <row r="32" spans="1:6" ht="105" x14ac:dyDescent="0.25">
      <c r="A32" s="55" t="s">
        <v>8</v>
      </c>
      <c r="B32" s="1" t="s">
        <v>30</v>
      </c>
      <c r="C32" s="1" t="s">
        <v>31</v>
      </c>
      <c r="D32" s="2" t="s">
        <v>32</v>
      </c>
      <c r="E32" s="17">
        <v>35000</v>
      </c>
      <c r="F32" s="17">
        <v>49000</v>
      </c>
    </row>
    <row r="33" spans="1:6" ht="165" x14ac:dyDescent="0.25">
      <c r="A33" s="55" t="s">
        <v>18</v>
      </c>
      <c r="B33" s="1" t="s">
        <v>33</v>
      </c>
      <c r="C33" s="1" t="s">
        <v>34</v>
      </c>
      <c r="D33" s="2" t="s">
        <v>313</v>
      </c>
      <c r="E33" s="17">
        <v>350000</v>
      </c>
      <c r="F33" s="17">
        <v>286000</v>
      </c>
    </row>
    <row r="34" spans="1:6" ht="135" x14ac:dyDescent="0.25">
      <c r="A34" s="55" t="s">
        <v>35</v>
      </c>
      <c r="B34" s="1" t="s">
        <v>273</v>
      </c>
      <c r="C34" s="1" t="s">
        <v>213</v>
      </c>
      <c r="D34" s="2" t="s">
        <v>149</v>
      </c>
      <c r="E34" s="17">
        <v>6000</v>
      </c>
      <c r="F34" s="17">
        <v>6000</v>
      </c>
    </row>
    <row r="35" spans="1:6" x14ac:dyDescent="0.25">
      <c r="A35" s="108" t="s">
        <v>36</v>
      </c>
      <c r="B35" s="108"/>
      <c r="C35" s="108"/>
      <c r="D35" s="108"/>
      <c r="E35" s="16">
        <f>E36</f>
        <v>2600</v>
      </c>
      <c r="F35" s="16">
        <f>F36</f>
        <v>2600</v>
      </c>
    </row>
    <row r="36" spans="1:6" ht="210" x14ac:dyDescent="0.25">
      <c r="A36" s="55" t="s">
        <v>5</v>
      </c>
      <c r="B36" s="1" t="s">
        <v>37</v>
      </c>
      <c r="C36" s="1" t="s">
        <v>38</v>
      </c>
      <c r="D36" s="2" t="s">
        <v>274</v>
      </c>
      <c r="E36" s="17">
        <v>2600</v>
      </c>
      <c r="F36" s="17">
        <v>2600</v>
      </c>
    </row>
    <row r="37" spans="1:6" x14ac:dyDescent="0.25">
      <c r="A37" s="108" t="s">
        <v>412</v>
      </c>
      <c r="B37" s="108"/>
      <c r="C37" s="108"/>
      <c r="D37" s="108"/>
      <c r="E37" s="16">
        <v>10000</v>
      </c>
      <c r="F37" s="16">
        <v>10000</v>
      </c>
    </row>
    <row r="38" spans="1:6" ht="150" x14ac:dyDescent="0.25">
      <c r="A38" s="55" t="s">
        <v>5</v>
      </c>
      <c r="B38" s="1" t="s">
        <v>458</v>
      </c>
      <c r="C38" s="1" t="s">
        <v>413</v>
      </c>
      <c r="D38" s="2" t="s">
        <v>457</v>
      </c>
      <c r="E38" s="17">
        <v>10000</v>
      </c>
      <c r="F38" s="17">
        <v>10000</v>
      </c>
    </row>
    <row r="39" spans="1:6" x14ac:dyDescent="0.25">
      <c r="A39" s="122" t="s">
        <v>372</v>
      </c>
      <c r="B39" s="123"/>
      <c r="C39" s="123"/>
      <c r="D39" s="124"/>
      <c r="E39" s="16">
        <f>SUM(E40:E40)</f>
        <v>2050</v>
      </c>
      <c r="F39" s="16">
        <f>SUM(F40:F40)</f>
        <v>2005</v>
      </c>
    </row>
    <row r="40" spans="1:6" ht="120" x14ac:dyDescent="0.25">
      <c r="A40" s="55" t="s">
        <v>5</v>
      </c>
      <c r="B40" s="1" t="s">
        <v>373</v>
      </c>
      <c r="C40" s="1" t="s">
        <v>374</v>
      </c>
      <c r="D40" s="70" t="s">
        <v>383</v>
      </c>
      <c r="E40" s="17">
        <v>2050</v>
      </c>
      <c r="F40" s="17">
        <v>2005</v>
      </c>
    </row>
    <row r="41" spans="1:6" x14ac:dyDescent="0.25">
      <c r="A41" s="107" t="s">
        <v>39</v>
      </c>
      <c r="B41" s="107"/>
      <c r="C41" s="107"/>
      <c r="D41" s="107"/>
      <c r="E41" s="18">
        <f>E42+E54+E58+E62</f>
        <v>320200</v>
      </c>
      <c r="F41" s="18">
        <f>F42+F54+F58+F62</f>
        <v>348982</v>
      </c>
    </row>
    <row r="42" spans="1:6" x14ac:dyDescent="0.25">
      <c r="A42" s="108" t="s">
        <v>250</v>
      </c>
      <c r="B42" s="108"/>
      <c r="C42" s="108"/>
      <c r="D42" s="108"/>
      <c r="E42" s="16">
        <f>E43+E47+E51</f>
        <v>233200</v>
      </c>
      <c r="F42" s="16">
        <f>F43+F47+F51</f>
        <v>253982</v>
      </c>
    </row>
    <row r="43" spans="1:6" ht="30" x14ac:dyDescent="0.25">
      <c r="A43" s="58"/>
      <c r="B43" s="8" t="s">
        <v>124</v>
      </c>
      <c r="C43" s="8"/>
      <c r="D43" s="8"/>
      <c r="E43" s="19">
        <f>E44+E45+E46</f>
        <v>65000</v>
      </c>
      <c r="F43" s="19">
        <f>F44+F45+F46</f>
        <v>49000</v>
      </c>
    </row>
    <row r="44" spans="1:6" ht="45" x14ac:dyDescent="0.25">
      <c r="A44" s="55" t="s">
        <v>5</v>
      </c>
      <c r="B44" s="2" t="s">
        <v>6</v>
      </c>
      <c r="C44" s="2" t="s">
        <v>338</v>
      </c>
      <c r="D44" s="2" t="s">
        <v>7</v>
      </c>
      <c r="E44" s="17">
        <v>27000</v>
      </c>
      <c r="F44" s="17">
        <v>20000</v>
      </c>
    </row>
    <row r="45" spans="1:6" ht="45" x14ac:dyDescent="0.25">
      <c r="A45" s="55" t="s">
        <v>8</v>
      </c>
      <c r="B45" s="2" t="s">
        <v>251</v>
      </c>
      <c r="C45" s="2" t="s">
        <v>252</v>
      </c>
      <c r="D45" s="2" t="s">
        <v>253</v>
      </c>
      <c r="E45" s="17">
        <v>29000</v>
      </c>
      <c r="F45" s="17">
        <v>20000</v>
      </c>
    </row>
    <row r="46" spans="1:6" ht="75" x14ac:dyDescent="0.25">
      <c r="A46" s="55" t="s">
        <v>18</v>
      </c>
      <c r="B46" s="1" t="s">
        <v>40</v>
      </c>
      <c r="C46" s="1" t="s">
        <v>392</v>
      </c>
      <c r="D46" s="2" t="s">
        <v>42</v>
      </c>
      <c r="E46" s="17">
        <v>9000</v>
      </c>
      <c r="F46" s="17">
        <v>9000</v>
      </c>
    </row>
    <row r="47" spans="1:6" x14ac:dyDescent="0.25">
      <c r="A47" s="58"/>
      <c r="B47" s="20" t="s">
        <v>125</v>
      </c>
      <c r="C47" s="1"/>
      <c r="D47" s="2"/>
      <c r="E47" s="19">
        <f>E48+E49+E50</f>
        <v>135600</v>
      </c>
      <c r="F47" s="19">
        <f>F48+F49+F50</f>
        <v>172382</v>
      </c>
    </row>
    <row r="48" spans="1:6" ht="45" x14ac:dyDescent="0.25">
      <c r="A48" s="38" t="s">
        <v>5</v>
      </c>
      <c r="B48" s="10" t="s">
        <v>9</v>
      </c>
      <c r="C48" s="21" t="s">
        <v>384</v>
      </c>
      <c r="D48" s="10" t="s">
        <v>10</v>
      </c>
      <c r="E48" s="17">
        <v>87000</v>
      </c>
      <c r="F48" s="17">
        <v>125782</v>
      </c>
    </row>
    <row r="49" spans="1:6" ht="60" x14ac:dyDescent="0.25">
      <c r="A49" s="38" t="s">
        <v>8</v>
      </c>
      <c r="B49" s="10" t="s">
        <v>254</v>
      </c>
      <c r="C49" s="21" t="s">
        <v>256</v>
      </c>
      <c r="D49" s="10" t="s">
        <v>255</v>
      </c>
      <c r="E49" s="17">
        <v>44600</v>
      </c>
      <c r="F49" s="17">
        <v>42600</v>
      </c>
    </row>
    <row r="50" spans="1:6" ht="30" x14ac:dyDescent="0.25">
      <c r="A50" s="38" t="s">
        <v>18</v>
      </c>
      <c r="B50" s="10" t="s">
        <v>257</v>
      </c>
      <c r="C50" s="21" t="s">
        <v>302</v>
      </c>
      <c r="D50" s="10" t="s">
        <v>14</v>
      </c>
      <c r="E50" s="17">
        <v>4000</v>
      </c>
      <c r="F50" s="17">
        <v>4000</v>
      </c>
    </row>
    <row r="51" spans="1:6" ht="30" x14ac:dyDescent="0.25">
      <c r="A51" s="38"/>
      <c r="B51" s="22" t="s">
        <v>13</v>
      </c>
      <c r="C51" s="21"/>
      <c r="D51" s="10"/>
      <c r="E51" s="19">
        <f>E52+E53</f>
        <v>32600</v>
      </c>
      <c r="F51" s="19">
        <f>F52+F53</f>
        <v>32600</v>
      </c>
    </row>
    <row r="52" spans="1:6" ht="45" x14ac:dyDescent="0.25">
      <c r="A52" s="38" t="s">
        <v>5</v>
      </c>
      <c r="B52" s="10" t="s">
        <v>258</v>
      </c>
      <c r="C52" s="21" t="s">
        <v>259</v>
      </c>
      <c r="D52" s="10" t="s">
        <v>12</v>
      </c>
      <c r="E52" s="17">
        <v>30000</v>
      </c>
      <c r="F52" s="17">
        <v>30000</v>
      </c>
    </row>
    <row r="53" spans="1:6" ht="30" x14ac:dyDescent="0.25">
      <c r="A53" s="38" t="s">
        <v>8</v>
      </c>
      <c r="B53" s="10" t="s">
        <v>13</v>
      </c>
      <c r="C53" s="21" t="s">
        <v>260</v>
      </c>
      <c r="D53" s="10" t="s">
        <v>14</v>
      </c>
      <c r="E53" s="17">
        <v>2600</v>
      </c>
      <c r="F53" s="17">
        <v>2600</v>
      </c>
    </row>
    <row r="54" spans="1:6" x14ac:dyDescent="0.25">
      <c r="A54" s="184" t="s">
        <v>261</v>
      </c>
      <c r="B54" s="185"/>
      <c r="C54" s="185"/>
      <c r="D54" s="186"/>
      <c r="E54" s="16">
        <f>E55+E56+E57</f>
        <v>27000</v>
      </c>
      <c r="F54" s="16">
        <f>F55+F56+F57</f>
        <v>27000</v>
      </c>
    </row>
    <row r="55" spans="1:6" ht="60" x14ac:dyDescent="0.25">
      <c r="A55" s="55" t="s">
        <v>5</v>
      </c>
      <c r="B55" s="1" t="s">
        <v>214</v>
      </c>
      <c r="C55" s="1" t="s">
        <v>215</v>
      </c>
      <c r="D55" s="2" t="s">
        <v>220</v>
      </c>
      <c r="E55" s="17">
        <v>15000</v>
      </c>
      <c r="F55" s="17">
        <v>15000</v>
      </c>
    </row>
    <row r="56" spans="1:6" ht="90" x14ac:dyDescent="0.25">
      <c r="A56" s="55" t="s">
        <v>8</v>
      </c>
      <c r="B56" s="1" t="s">
        <v>216</v>
      </c>
      <c r="C56" s="1" t="s">
        <v>303</v>
      </c>
      <c r="D56" s="23" t="s">
        <v>217</v>
      </c>
      <c r="E56" s="17">
        <v>10000</v>
      </c>
      <c r="F56" s="17">
        <v>10000</v>
      </c>
    </row>
    <row r="57" spans="1:6" ht="60" x14ac:dyDescent="0.25">
      <c r="A57" s="55" t="s">
        <v>18</v>
      </c>
      <c r="B57" s="2" t="s">
        <v>218</v>
      </c>
      <c r="C57" s="1" t="s">
        <v>219</v>
      </c>
      <c r="D57" s="24" t="s">
        <v>228</v>
      </c>
      <c r="E57" s="17">
        <v>2000</v>
      </c>
      <c r="F57" s="17">
        <v>2000</v>
      </c>
    </row>
    <row r="58" spans="1:6" x14ac:dyDescent="0.25">
      <c r="A58" s="187" t="s">
        <v>264</v>
      </c>
      <c r="B58" s="187"/>
      <c r="C58" s="187"/>
      <c r="D58" s="187"/>
      <c r="E58" s="16">
        <f>E59+E60+E61</f>
        <v>24000</v>
      </c>
      <c r="F58" s="16">
        <f>F59+F60+F61</f>
        <v>32000</v>
      </c>
    </row>
    <row r="59" spans="1:6" ht="45" x14ac:dyDescent="0.25">
      <c r="A59" s="38" t="s">
        <v>5</v>
      </c>
      <c r="B59" s="21" t="s">
        <v>40</v>
      </c>
      <c r="C59" s="21" t="s">
        <v>41</v>
      </c>
      <c r="D59" s="177" t="s">
        <v>47</v>
      </c>
      <c r="E59" s="17">
        <v>2000</v>
      </c>
      <c r="F59" s="17">
        <v>2000</v>
      </c>
    </row>
    <row r="60" spans="1:6" ht="30" x14ac:dyDescent="0.25">
      <c r="A60" s="38" t="s">
        <v>8</v>
      </c>
      <c r="B60" s="21" t="s">
        <v>45</v>
      </c>
      <c r="C60" s="21" t="s">
        <v>46</v>
      </c>
      <c r="D60" s="181"/>
      <c r="E60" s="17">
        <v>12000</v>
      </c>
      <c r="F60" s="17">
        <v>20000</v>
      </c>
    </row>
    <row r="61" spans="1:6" ht="75" x14ac:dyDescent="0.25">
      <c r="A61" s="38" t="s">
        <v>18</v>
      </c>
      <c r="B61" s="21" t="s">
        <v>48</v>
      </c>
      <c r="C61" s="21" t="s">
        <v>49</v>
      </c>
      <c r="D61" s="10" t="s">
        <v>50</v>
      </c>
      <c r="E61" s="17">
        <v>10000</v>
      </c>
      <c r="F61" s="17">
        <v>10000</v>
      </c>
    </row>
    <row r="62" spans="1:6" x14ac:dyDescent="0.25">
      <c r="A62" s="187" t="s">
        <v>262</v>
      </c>
      <c r="B62" s="187"/>
      <c r="C62" s="187"/>
      <c r="D62" s="187"/>
      <c r="E62" s="16">
        <f>E63+E64</f>
        <v>36000</v>
      </c>
      <c r="F62" s="16">
        <f>F63+F64</f>
        <v>36000</v>
      </c>
    </row>
    <row r="63" spans="1:6" ht="45" x14ac:dyDescent="0.25">
      <c r="A63" s="38" t="s">
        <v>5</v>
      </c>
      <c r="B63" s="21" t="s">
        <v>40</v>
      </c>
      <c r="C63" s="21" t="s">
        <v>263</v>
      </c>
      <c r="D63" s="182" t="s">
        <v>314</v>
      </c>
      <c r="E63" s="17">
        <v>6000</v>
      </c>
      <c r="F63" s="17">
        <v>6000</v>
      </c>
    </row>
    <row r="64" spans="1:6" ht="30" x14ac:dyDescent="0.25">
      <c r="A64" s="55" t="s">
        <v>8</v>
      </c>
      <c r="B64" s="1" t="s">
        <v>43</v>
      </c>
      <c r="C64" s="1" t="s">
        <v>44</v>
      </c>
      <c r="D64" s="183"/>
      <c r="E64" s="17">
        <v>30000</v>
      </c>
      <c r="F64" s="17">
        <v>30000</v>
      </c>
    </row>
    <row r="65" spans="1:6" x14ac:dyDescent="0.25">
      <c r="A65" s="107" t="s">
        <v>51</v>
      </c>
      <c r="B65" s="107"/>
      <c r="C65" s="107"/>
      <c r="D65" s="107"/>
      <c r="E65" s="18">
        <f>E66</f>
        <v>38000</v>
      </c>
      <c r="F65" s="18">
        <f>F66</f>
        <v>38000</v>
      </c>
    </row>
    <row r="66" spans="1:6" x14ac:dyDescent="0.25">
      <c r="A66" s="108" t="s">
        <v>52</v>
      </c>
      <c r="B66" s="108"/>
      <c r="C66" s="108"/>
      <c r="D66" s="108"/>
      <c r="E66" s="16">
        <f>E67+E68</f>
        <v>38000</v>
      </c>
      <c r="F66" s="16">
        <f>F67+F68</f>
        <v>38000</v>
      </c>
    </row>
    <row r="67" spans="1:6" ht="105" x14ac:dyDescent="0.25">
      <c r="A67" s="55" t="s">
        <v>5</v>
      </c>
      <c r="B67" s="1" t="s">
        <v>53</v>
      </c>
      <c r="C67" s="1" t="s">
        <v>54</v>
      </c>
      <c r="D67" s="2" t="s">
        <v>309</v>
      </c>
      <c r="E67" s="17">
        <v>6000</v>
      </c>
      <c r="F67" s="17">
        <v>6000</v>
      </c>
    </row>
    <row r="68" spans="1:6" ht="135" x14ac:dyDescent="0.25">
      <c r="A68" s="55" t="s">
        <v>8</v>
      </c>
      <c r="B68" s="1" t="s">
        <v>308</v>
      </c>
      <c r="C68" s="1" t="s">
        <v>277</v>
      </c>
      <c r="D68" s="2" t="s">
        <v>459</v>
      </c>
      <c r="E68" s="17">
        <v>32000</v>
      </c>
      <c r="F68" s="17">
        <v>32000</v>
      </c>
    </row>
    <row r="69" spans="1:6" x14ac:dyDescent="0.25">
      <c r="A69" s="107" t="s">
        <v>55</v>
      </c>
      <c r="B69" s="107"/>
      <c r="C69" s="107"/>
      <c r="D69" s="107"/>
      <c r="E69" s="18">
        <f>E70+E91+E95+E98+E100+E104+E106+E108+E102+E110</f>
        <v>2515400</v>
      </c>
      <c r="F69" s="18">
        <f>F70+F91+F95+F98+F100+F104+F106+F108+F102+F110</f>
        <v>2618489</v>
      </c>
    </row>
    <row r="70" spans="1:6" x14ac:dyDescent="0.25">
      <c r="A70" s="108" t="s">
        <v>56</v>
      </c>
      <c r="B70" s="108"/>
      <c r="C70" s="108"/>
      <c r="D70" s="108"/>
      <c r="E70" s="78">
        <f>E71+E74+E79+E85+E87+E89</f>
        <v>1177000</v>
      </c>
      <c r="F70" s="78">
        <f>F71+F74+F79+F85+F87+F89</f>
        <v>887543</v>
      </c>
    </row>
    <row r="71" spans="1:6" ht="30" x14ac:dyDescent="0.25">
      <c r="A71" s="85" t="s">
        <v>5</v>
      </c>
      <c r="B71" s="54" t="s">
        <v>57</v>
      </c>
      <c r="C71" s="177" t="s">
        <v>478</v>
      </c>
      <c r="D71" s="177" t="s">
        <v>323</v>
      </c>
      <c r="E71" s="101">
        <v>227000</v>
      </c>
      <c r="F71" s="101">
        <v>20707</v>
      </c>
    </row>
    <row r="72" spans="1:6" x14ac:dyDescent="0.25">
      <c r="A72" s="38" t="s">
        <v>59</v>
      </c>
      <c r="B72" s="21" t="s">
        <v>501</v>
      </c>
      <c r="C72" s="188"/>
      <c r="D72" s="188"/>
      <c r="E72" s="102"/>
      <c r="F72" s="102"/>
    </row>
    <row r="73" spans="1:6" ht="30" x14ac:dyDescent="0.25">
      <c r="A73" s="86" t="s">
        <v>322</v>
      </c>
      <c r="B73" s="21" t="s">
        <v>361</v>
      </c>
      <c r="C73" s="188"/>
      <c r="D73" s="188"/>
      <c r="E73" s="102"/>
      <c r="F73" s="102"/>
    </row>
    <row r="74" spans="1:6" ht="15" customHeight="1" x14ac:dyDescent="0.25">
      <c r="A74" s="85" t="s">
        <v>8</v>
      </c>
      <c r="B74" s="54" t="s">
        <v>61</v>
      </c>
      <c r="C74" s="177" t="s">
        <v>475</v>
      </c>
      <c r="D74" s="10"/>
      <c r="E74" s="101">
        <v>110000</v>
      </c>
      <c r="F74" s="101">
        <v>76000</v>
      </c>
    </row>
    <row r="75" spans="1:6" ht="30" x14ac:dyDescent="0.25">
      <c r="A75" s="38" t="s">
        <v>301</v>
      </c>
      <c r="B75" s="21" t="s">
        <v>461</v>
      </c>
      <c r="C75" s="188"/>
      <c r="D75" s="10" t="s">
        <v>62</v>
      </c>
      <c r="E75" s="102"/>
      <c r="F75" s="102"/>
    </row>
    <row r="76" spans="1:6" ht="30" x14ac:dyDescent="0.25">
      <c r="A76" s="86" t="s">
        <v>230</v>
      </c>
      <c r="B76" s="21" t="s">
        <v>63</v>
      </c>
      <c r="C76" s="188"/>
      <c r="D76" s="10" t="s">
        <v>64</v>
      </c>
      <c r="E76" s="102"/>
      <c r="F76" s="102"/>
    </row>
    <row r="77" spans="1:6" ht="45" x14ac:dyDescent="0.25">
      <c r="A77" s="86" t="s">
        <v>502</v>
      </c>
      <c r="B77" s="21" t="s">
        <v>503</v>
      </c>
      <c r="C77" s="188"/>
      <c r="D77" s="10" t="s">
        <v>506</v>
      </c>
      <c r="E77" s="102"/>
      <c r="F77" s="102"/>
    </row>
    <row r="78" spans="1:6" ht="45" x14ac:dyDescent="0.25">
      <c r="A78" s="86" t="s">
        <v>504</v>
      </c>
      <c r="B78" s="21" t="s">
        <v>505</v>
      </c>
      <c r="C78" s="181"/>
      <c r="D78" s="10" t="s">
        <v>507</v>
      </c>
      <c r="E78" s="103"/>
      <c r="F78" s="103"/>
    </row>
    <row r="79" spans="1:6" x14ac:dyDescent="0.25">
      <c r="A79" s="85" t="s">
        <v>18</v>
      </c>
      <c r="B79" s="54" t="s">
        <v>65</v>
      </c>
      <c r="C79" s="177" t="s">
        <v>414</v>
      </c>
      <c r="D79" s="10"/>
      <c r="E79" s="101">
        <v>777000</v>
      </c>
      <c r="F79" s="101">
        <v>769863</v>
      </c>
    </row>
    <row r="80" spans="1:6" ht="30" x14ac:dyDescent="0.25">
      <c r="A80" s="38" t="s">
        <v>231</v>
      </c>
      <c r="B80" s="21" t="s">
        <v>460</v>
      </c>
      <c r="C80" s="188"/>
      <c r="D80" s="10" t="s">
        <v>60</v>
      </c>
      <c r="E80" s="102"/>
      <c r="F80" s="102"/>
    </row>
    <row r="81" spans="1:6" ht="30" x14ac:dyDescent="0.25">
      <c r="A81" s="38" t="s">
        <v>66</v>
      </c>
      <c r="B81" s="21" t="s">
        <v>176</v>
      </c>
      <c r="C81" s="188"/>
      <c r="D81" s="10" t="s">
        <v>68</v>
      </c>
      <c r="E81" s="102"/>
      <c r="F81" s="102"/>
    </row>
    <row r="82" spans="1:6" ht="30" x14ac:dyDescent="0.25">
      <c r="A82" s="38" t="s">
        <v>67</v>
      </c>
      <c r="B82" s="21" t="s">
        <v>315</v>
      </c>
      <c r="C82" s="188"/>
      <c r="D82" s="10" t="s">
        <v>68</v>
      </c>
      <c r="E82" s="102"/>
      <c r="F82" s="102"/>
    </row>
    <row r="83" spans="1:6" ht="45" x14ac:dyDescent="0.25">
      <c r="A83" s="38" t="s">
        <v>320</v>
      </c>
      <c r="B83" s="31" t="s">
        <v>354</v>
      </c>
      <c r="C83" s="188"/>
      <c r="D83" s="10" t="s">
        <v>68</v>
      </c>
      <c r="E83" s="102"/>
      <c r="F83" s="102"/>
    </row>
    <row r="84" spans="1:6" ht="30" x14ac:dyDescent="0.25">
      <c r="A84" s="38" t="s">
        <v>321</v>
      </c>
      <c r="B84" s="31" t="s">
        <v>390</v>
      </c>
      <c r="C84" s="181"/>
      <c r="D84" s="10" t="s">
        <v>68</v>
      </c>
      <c r="E84" s="103"/>
      <c r="F84" s="103"/>
    </row>
    <row r="85" spans="1:6" x14ac:dyDescent="0.25">
      <c r="A85" s="87" t="s">
        <v>35</v>
      </c>
      <c r="B85" s="88" t="s">
        <v>70</v>
      </c>
      <c r="C85" s="188" t="s">
        <v>380</v>
      </c>
      <c r="D85" s="53"/>
      <c r="E85" s="19">
        <f>E86</f>
        <v>19000</v>
      </c>
      <c r="F85" s="19">
        <f>F86</f>
        <v>20973</v>
      </c>
    </row>
    <row r="86" spans="1:6" ht="45" x14ac:dyDescent="0.25">
      <c r="A86" s="89" t="s">
        <v>299</v>
      </c>
      <c r="B86" s="62" t="s">
        <v>359</v>
      </c>
      <c r="C86" s="188"/>
      <c r="D86" s="52" t="s">
        <v>68</v>
      </c>
      <c r="E86" s="25">
        <v>19000</v>
      </c>
      <c r="F86" s="25">
        <v>20973</v>
      </c>
    </row>
    <row r="87" spans="1:6" x14ac:dyDescent="0.25">
      <c r="A87" s="63" t="s">
        <v>69</v>
      </c>
      <c r="B87" s="31" t="s">
        <v>357</v>
      </c>
      <c r="C87" s="189" t="s">
        <v>304</v>
      </c>
      <c r="D87" s="10"/>
      <c r="E87" s="19">
        <f>E88</f>
        <v>24000</v>
      </c>
      <c r="F87" s="19">
        <f>F88</f>
        <v>0</v>
      </c>
    </row>
    <row r="88" spans="1:6" ht="60" x14ac:dyDescent="0.25">
      <c r="A88" s="64" t="s">
        <v>355</v>
      </c>
      <c r="B88" s="21" t="s">
        <v>72</v>
      </c>
      <c r="C88" s="189"/>
      <c r="D88" s="10" t="s">
        <v>324</v>
      </c>
      <c r="E88" s="17">
        <v>24000</v>
      </c>
      <c r="F88" s="17">
        <v>0</v>
      </c>
    </row>
    <row r="89" spans="1:6" x14ac:dyDescent="0.25">
      <c r="A89" s="63" t="s">
        <v>71</v>
      </c>
      <c r="B89" s="36" t="s">
        <v>358</v>
      </c>
      <c r="C89" s="189" t="s">
        <v>265</v>
      </c>
      <c r="D89" s="10"/>
      <c r="E89" s="26">
        <f>E90</f>
        <v>20000</v>
      </c>
      <c r="F89" s="26">
        <f>F90</f>
        <v>0</v>
      </c>
    </row>
    <row r="90" spans="1:6" ht="60" x14ac:dyDescent="0.25">
      <c r="A90" s="63" t="s">
        <v>356</v>
      </c>
      <c r="B90" s="21" t="s">
        <v>74</v>
      </c>
      <c r="C90" s="189"/>
      <c r="D90" s="10" t="s">
        <v>246</v>
      </c>
      <c r="E90" s="15">
        <v>20000</v>
      </c>
      <c r="F90" s="15">
        <v>0</v>
      </c>
    </row>
    <row r="91" spans="1:6" x14ac:dyDescent="0.25">
      <c r="A91" s="196" t="s">
        <v>75</v>
      </c>
      <c r="B91" s="197"/>
      <c r="C91" s="197"/>
      <c r="D91" s="198"/>
      <c r="E91" s="14">
        <f>E92</f>
        <v>100000</v>
      </c>
      <c r="F91" s="14">
        <f>F92</f>
        <v>100000</v>
      </c>
    </row>
    <row r="92" spans="1:6" x14ac:dyDescent="0.25">
      <c r="A92" s="38" t="s">
        <v>5</v>
      </c>
      <c r="B92" s="54" t="s">
        <v>76</v>
      </c>
      <c r="C92" s="176" t="s">
        <v>415</v>
      </c>
      <c r="D92" s="10"/>
      <c r="E92" s="104">
        <v>100000</v>
      </c>
      <c r="F92" s="104">
        <v>100000</v>
      </c>
    </row>
    <row r="93" spans="1:6" ht="120" x14ac:dyDescent="0.25">
      <c r="A93" s="38" t="s">
        <v>58</v>
      </c>
      <c r="B93" s="21" t="s">
        <v>297</v>
      </c>
      <c r="C93" s="176"/>
      <c r="D93" s="10" t="s">
        <v>360</v>
      </c>
      <c r="E93" s="105"/>
      <c r="F93" s="105"/>
    </row>
    <row r="94" spans="1:6" ht="45" x14ac:dyDescent="0.25">
      <c r="A94" s="65" t="s">
        <v>59</v>
      </c>
      <c r="B94" s="62" t="s">
        <v>236</v>
      </c>
      <c r="C94" s="177"/>
      <c r="D94" s="52" t="s">
        <v>300</v>
      </c>
      <c r="E94" s="105"/>
      <c r="F94" s="105"/>
    </row>
    <row r="95" spans="1:6" x14ac:dyDescent="0.25">
      <c r="A95" s="135" t="s">
        <v>77</v>
      </c>
      <c r="B95" s="136"/>
      <c r="C95" s="136"/>
      <c r="D95" s="137"/>
      <c r="E95" s="16">
        <f>E96</f>
        <v>25000</v>
      </c>
      <c r="F95" s="16">
        <f>F96</f>
        <v>25000</v>
      </c>
    </row>
    <row r="96" spans="1:6" x14ac:dyDescent="0.25">
      <c r="A96" s="175" t="s">
        <v>5</v>
      </c>
      <c r="B96" s="1" t="s">
        <v>78</v>
      </c>
      <c r="C96" s="155" t="s">
        <v>416</v>
      </c>
      <c r="D96" s="131" t="s">
        <v>210</v>
      </c>
      <c r="E96" s="101">
        <v>25000</v>
      </c>
      <c r="F96" s="101">
        <v>25000</v>
      </c>
    </row>
    <row r="97" spans="1:6" ht="120" x14ac:dyDescent="0.25">
      <c r="A97" s="175"/>
      <c r="B97" s="1" t="s">
        <v>79</v>
      </c>
      <c r="C97" s="155"/>
      <c r="D97" s="131"/>
      <c r="E97" s="103"/>
      <c r="F97" s="103"/>
    </row>
    <row r="98" spans="1:6" x14ac:dyDescent="0.25">
      <c r="A98" s="135" t="s">
        <v>80</v>
      </c>
      <c r="B98" s="136"/>
      <c r="C98" s="136"/>
      <c r="D98" s="137"/>
      <c r="E98" s="16">
        <f>E99</f>
        <v>19000</v>
      </c>
      <c r="F98" s="16">
        <f>F99</f>
        <v>150546</v>
      </c>
    </row>
    <row r="99" spans="1:6" ht="105" x14ac:dyDescent="0.25">
      <c r="A99" s="55" t="s">
        <v>5</v>
      </c>
      <c r="B99" s="1" t="s">
        <v>81</v>
      </c>
      <c r="C99" s="1" t="s">
        <v>487</v>
      </c>
      <c r="D99" s="27" t="s">
        <v>275</v>
      </c>
      <c r="E99" s="17">
        <v>19000</v>
      </c>
      <c r="F99" s="17">
        <v>150546</v>
      </c>
    </row>
    <row r="100" spans="1:6" x14ac:dyDescent="0.25">
      <c r="A100" s="132" t="s">
        <v>163</v>
      </c>
      <c r="B100" s="133"/>
      <c r="C100" s="133"/>
      <c r="D100" s="134"/>
      <c r="E100" s="16">
        <f>E101</f>
        <v>74000</v>
      </c>
      <c r="F100" s="16">
        <f>F101</f>
        <v>0</v>
      </c>
    </row>
    <row r="101" spans="1:6" ht="90" x14ac:dyDescent="0.25">
      <c r="A101" s="55" t="s">
        <v>5</v>
      </c>
      <c r="B101" s="1" t="s">
        <v>175</v>
      </c>
      <c r="C101" s="1" t="s">
        <v>417</v>
      </c>
      <c r="D101" s="27" t="s">
        <v>174</v>
      </c>
      <c r="E101" s="17">
        <v>74000</v>
      </c>
      <c r="F101" s="17">
        <v>0</v>
      </c>
    </row>
    <row r="102" spans="1:6" x14ac:dyDescent="0.25">
      <c r="A102" s="144" t="s">
        <v>376</v>
      </c>
      <c r="B102" s="145"/>
      <c r="C102" s="145"/>
      <c r="D102" s="146"/>
      <c r="E102" s="16">
        <f>E103</f>
        <v>2000</v>
      </c>
      <c r="F102" s="16">
        <f>F103</f>
        <v>2000</v>
      </c>
    </row>
    <row r="103" spans="1:6" ht="30" x14ac:dyDescent="0.25">
      <c r="A103" s="55" t="s">
        <v>5</v>
      </c>
      <c r="B103" s="1" t="s">
        <v>386</v>
      </c>
      <c r="C103" s="1" t="s">
        <v>418</v>
      </c>
      <c r="D103" s="27" t="s">
        <v>385</v>
      </c>
      <c r="E103" s="17">
        <v>2000</v>
      </c>
      <c r="F103" s="17">
        <v>2000</v>
      </c>
    </row>
    <row r="104" spans="1:6" x14ac:dyDescent="0.25">
      <c r="A104" s="135" t="s">
        <v>154</v>
      </c>
      <c r="B104" s="136"/>
      <c r="C104" s="136"/>
      <c r="D104" s="137"/>
      <c r="E104" s="16">
        <f>E105</f>
        <v>33000</v>
      </c>
      <c r="F104" s="16">
        <f>F105</f>
        <v>33000</v>
      </c>
    </row>
    <row r="105" spans="1:6" ht="45" x14ac:dyDescent="0.25">
      <c r="A105" s="59">
        <v>1</v>
      </c>
      <c r="B105" s="1" t="s">
        <v>155</v>
      </c>
      <c r="C105" s="1" t="s">
        <v>419</v>
      </c>
      <c r="D105" s="2" t="s">
        <v>316</v>
      </c>
      <c r="E105" s="17">
        <v>33000</v>
      </c>
      <c r="F105" s="17">
        <v>33000</v>
      </c>
    </row>
    <row r="106" spans="1:6" x14ac:dyDescent="0.25">
      <c r="A106" s="147" t="s">
        <v>377</v>
      </c>
      <c r="B106" s="147"/>
      <c r="C106" s="147"/>
      <c r="D106" s="148"/>
      <c r="E106" s="16">
        <f>E107</f>
        <v>84400</v>
      </c>
      <c r="F106" s="16">
        <f>F107</f>
        <v>84400</v>
      </c>
    </row>
    <row r="107" spans="1:6" ht="165" x14ac:dyDescent="0.25">
      <c r="A107" s="59" t="s">
        <v>5</v>
      </c>
      <c r="B107" s="1" t="s">
        <v>378</v>
      </c>
      <c r="C107" s="1" t="s">
        <v>420</v>
      </c>
      <c r="D107" s="2" t="s">
        <v>387</v>
      </c>
      <c r="E107" s="17">
        <v>84400</v>
      </c>
      <c r="F107" s="17">
        <v>84400</v>
      </c>
    </row>
    <row r="108" spans="1:6" x14ac:dyDescent="0.25">
      <c r="A108" s="109" t="s">
        <v>421</v>
      </c>
      <c r="B108" s="110"/>
      <c r="C108" s="110"/>
      <c r="D108" s="111"/>
      <c r="E108" s="76">
        <f>E109</f>
        <v>950000</v>
      </c>
      <c r="F108" s="76">
        <f>F109</f>
        <v>1285000</v>
      </c>
    </row>
    <row r="109" spans="1:6" ht="75" x14ac:dyDescent="0.25">
      <c r="A109" s="67" t="s">
        <v>5</v>
      </c>
      <c r="B109" s="28" t="s">
        <v>462</v>
      </c>
      <c r="C109" s="28" t="s">
        <v>422</v>
      </c>
      <c r="D109" s="29" t="s">
        <v>463</v>
      </c>
      <c r="E109" s="17">
        <v>950000</v>
      </c>
      <c r="F109" s="17">
        <v>1285000</v>
      </c>
    </row>
    <row r="110" spans="1:6" x14ac:dyDescent="0.25">
      <c r="A110" s="109" t="s">
        <v>397</v>
      </c>
      <c r="B110" s="110"/>
      <c r="C110" s="110"/>
      <c r="D110" s="111"/>
      <c r="E110" s="76">
        <f t="shared" ref="E110:F110" si="3">E111</f>
        <v>51000</v>
      </c>
      <c r="F110" s="76">
        <f t="shared" si="3"/>
        <v>51000</v>
      </c>
    </row>
    <row r="111" spans="1:6" ht="60" x14ac:dyDescent="0.25">
      <c r="A111" s="67" t="s">
        <v>5</v>
      </c>
      <c r="B111" s="32" t="s">
        <v>398</v>
      </c>
      <c r="C111" s="28" t="s">
        <v>399</v>
      </c>
      <c r="D111" s="29" t="s">
        <v>402</v>
      </c>
      <c r="E111" s="17">
        <v>51000</v>
      </c>
      <c r="F111" s="17">
        <v>51000</v>
      </c>
    </row>
    <row r="112" spans="1:6" x14ac:dyDescent="0.25">
      <c r="A112" s="125" t="s">
        <v>82</v>
      </c>
      <c r="B112" s="126"/>
      <c r="C112" s="126"/>
      <c r="D112" s="127"/>
      <c r="E112" s="18">
        <f>E113+E115+E117+E119+E123+E125+E131+E133+E135+E137+E139+E141+E143+E145+E147+E149+E151+E153+E121+E155+E157+E159</f>
        <v>9814100</v>
      </c>
      <c r="F112" s="18">
        <f>F113+F115+F117+F119+F123+F125+F131+F133+F135+F137+F139+F141+F143+F145+F147+F149+F151+F153+F121+F155+F157+F159+F161+F163</f>
        <v>10505720</v>
      </c>
    </row>
    <row r="113" spans="1:6" x14ac:dyDescent="0.25">
      <c r="A113" s="135" t="s">
        <v>83</v>
      </c>
      <c r="B113" s="136"/>
      <c r="C113" s="136"/>
      <c r="D113" s="137"/>
      <c r="E113" s="16">
        <f>E114</f>
        <v>36000</v>
      </c>
      <c r="F113" s="16">
        <f>F114</f>
        <v>26000</v>
      </c>
    </row>
    <row r="114" spans="1:6" ht="105" x14ac:dyDescent="0.25">
      <c r="A114" s="55" t="s">
        <v>5</v>
      </c>
      <c r="B114" s="1" t="s">
        <v>84</v>
      </c>
      <c r="C114" s="1" t="s">
        <v>391</v>
      </c>
      <c r="D114" s="2" t="s">
        <v>85</v>
      </c>
      <c r="E114" s="17">
        <v>36000</v>
      </c>
      <c r="F114" s="17">
        <v>26000</v>
      </c>
    </row>
    <row r="115" spans="1:6" x14ac:dyDescent="0.25">
      <c r="A115" s="135" t="s">
        <v>345</v>
      </c>
      <c r="B115" s="136"/>
      <c r="C115" s="136"/>
      <c r="D115" s="137"/>
      <c r="E115" s="16">
        <f>E116</f>
        <v>260000</v>
      </c>
      <c r="F115" s="16">
        <f>F116</f>
        <v>275000</v>
      </c>
    </row>
    <row r="116" spans="1:6" ht="60" x14ac:dyDescent="0.25">
      <c r="A116" s="55" t="s">
        <v>5</v>
      </c>
      <c r="B116" s="1" t="s">
        <v>86</v>
      </c>
      <c r="C116" s="1" t="s">
        <v>488</v>
      </c>
      <c r="D116" s="2" t="s">
        <v>247</v>
      </c>
      <c r="E116" s="17">
        <v>260000</v>
      </c>
      <c r="F116" s="17">
        <v>275000</v>
      </c>
    </row>
    <row r="117" spans="1:6" x14ac:dyDescent="0.25">
      <c r="A117" s="135" t="s">
        <v>346</v>
      </c>
      <c r="B117" s="136"/>
      <c r="C117" s="136"/>
      <c r="D117" s="137"/>
      <c r="E117" s="16">
        <f>E118</f>
        <v>3000</v>
      </c>
      <c r="F117" s="16">
        <f>F118</f>
        <v>16000</v>
      </c>
    </row>
    <row r="118" spans="1:6" ht="60" x14ac:dyDescent="0.25">
      <c r="A118" s="57" t="s">
        <v>5</v>
      </c>
      <c r="B118" s="1" t="s">
        <v>86</v>
      </c>
      <c r="C118" s="28" t="s">
        <v>489</v>
      </c>
      <c r="D118" s="2" t="s">
        <v>266</v>
      </c>
      <c r="E118" s="17">
        <v>3000</v>
      </c>
      <c r="F118" s="17">
        <v>16000</v>
      </c>
    </row>
    <row r="119" spans="1:6" x14ac:dyDescent="0.25">
      <c r="A119" s="135" t="s">
        <v>347</v>
      </c>
      <c r="B119" s="136"/>
      <c r="C119" s="136"/>
      <c r="D119" s="137"/>
      <c r="E119" s="16">
        <f>E120</f>
        <v>2394750</v>
      </c>
      <c r="F119" s="16">
        <f>F120</f>
        <v>2394750</v>
      </c>
    </row>
    <row r="120" spans="1:6" ht="180" x14ac:dyDescent="0.25">
      <c r="A120" s="55" t="s">
        <v>5</v>
      </c>
      <c r="B120" s="1" t="s">
        <v>328</v>
      </c>
      <c r="C120" s="1" t="s">
        <v>472</v>
      </c>
      <c r="D120" s="90" t="s">
        <v>464</v>
      </c>
      <c r="E120" s="17">
        <v>2394750</v>
      </c>
      <c r="F120" s="17">
        <v>2394750</v>
      </c>
    </row>
    <row r="121" spans="1:6" x14ac:dyDescent="0.25">
      <c r="A121" s="122" t="s">
        <v>375</v>
      </c>
      <c r="B121" s="123"/>
      <c r="C121" s="123"/>
      <c r="D121" s="124"/>
      <c r="E121" s="16">
        <f>SUM(E122:E122)</f>
        <v>40000</v>
      </c>
      <c r="F121" s="16">
        <f>SUM(F122:F122)</f>
        <v>40000</v>
      </c>
    </row>
    <row r="122" spans="1:6" ht="45" x14ac:dyDescent="0.25">
      <c r="A122" s="79" t="s">
        <v>5</v>
      </c>
      <c r="B122" s="21" t="s">
        <v>189</v>
      </c>
      <c r="C122" s="21" t="s">
        <v>423</v>
      </c>
      <c r="D122" s="92" t="s">
        <v>465</v>
      </c>
      <c r="E122" s="17">
        <v>40000</v>
      </c>
      <c r="F122" s="17">
        <v>40000</v>
      </c>
    </row>
    <row r="123" spans="1:6" x14ac:dyDescent="0.25">
      <c r="A123" s="135" t="s">
        <v>348</v>
      </c>
      <c r="B123" s="136"/>
      <c r="C123" s="136"/>
      <c r="D123" s="137"/>
      <c r="E123" s="16">
        <f>E124</f>
        <v>20000</v>
      </c>
      <c r="F123" s="16">
        <f>F124</f>
        <v>30000</v>
      </c>
    </row>
    <row r="124" spans="1:6" ht="105" x14ac:dyDescent="0.25">
      <c r="A124" s="55" t="s">
        <v>5</v>
      </c>
      <c r="B124" s="1" t="s">
        <v>237</v>
      </c>
      <c r="C124" s="95" t="s">
        <v>305</v>
      </c>
      <c r="D124" s="2" t="s">
        <v>87</v>
      </c>
      <c r="E124" s="25">
        <v>20000</v>
      </c>
      <c r="F124" s="25">
        <v>30000</v>
      </c>
    </row>
    <row r="125" spans="1:6" x14ac:dyDescent="0.25">
      <c r="A125" s="135" t="s">
        <v>349</v>
      </c>
      <c r="B125" s="136"/>
      <c r="C125" s="136"/>
      <c r="D125" s="137"/>
      <c r="E125" s="16">
        <f>E128+E129+E130</f>
        <v>71500</v>
      </c>
      <c r="F125" s="16">
        <f>F128+F129+F130</f>
        <v>71500</v>
      </c>
    </row>
    <row r="126" spans="1:6" x14ac:dyDescent="0.25">
      <c r="A126" s="175" t="s">
        <v>5</v>
      </c>
      <c r="B126" s="149" t="s">
        <v>88</v>
      </c>
      <c r="C126" s="150"/>
      <c r="D126" s="151"/>
      <c r="E126" s="106"/>
      <c r="F126" s="106"/>
    </row>
    <row r="127" spans="1:6" x14ac:dyDescent="0.25">
      <c r="A127" s="175"/>
      <c r="B127" s="149" t="s">
        <v>196</v>
      </c>
      <c r="C127" s="150"/>
      <c r="D127" s="151"/>
      <c r="E127" s="106"/>
      <c r="F127" s="106"/>
    </row>
    <row r="128" spans="1:6" ht="90" x14ac:dyDescent="0.25">
      <c r="A128" s="55" t="s">
        <v>5</v>
      </c>
      <c r="B128" s="1" t="s">
        <v>124</v>
      </c>
      <c r="C128" s="1" t="s">
        <v>240</v>
      </c>
      <c r="D128" s="2" t="s">
        <v>89</v>
      </c>
      <c r="E128" s="17">
        <v>1500</v>
      </c>
      <c r="F128" s="17">
        <v>1500</v>
      </c>
    </row>
    <row r="129" spans="1:6" ht="45" x14ac:dyDescent="0.25">
      <c r="A129" s="55" t="s">
        <v>8</v>
      </c>
      <c r="B129" s="1" t="s">
        <v>126</v>
      </c>
      <c r="C129" s="1" t="s">
        <v>90</v>
      </c>
      <c r="D129" s="2" t="s">
        <v>91</v>
      </c>
      <c r="E129" s="17">
        <v>20000</v>
      </c>
      <c r="F129" s="17">
        <v>20000</v>
      </c>
    </row>
    <row r="130" spans="1:6" ht="60" x14ac:dyDescent="0.25">
      <c r="A130" s="55" t="s">
        <v>18</v>
      </c>
      <c r="B130" s="21" t="s">
        <v>189</v>
      </c>
      <c r="C130" s="1" t="s">
        <v>474</v>
      </c>
      <c r="D130" s="2" t="s">
        <v>317</v>
      </c>
      <c r="E130" s="17">
        <v>50000</v>
      </c>
      <c r="F130" s="17">
        <v>50000</v>
      </c>
    </row>
    <row r="131" spans="1:6" x14ac:dyDescent="0.25">
      <c r="A131" s="135" t="s">
        <v>350</v>
      </c>
      <c r="B131" s="136"/>
      <c r="C131" s="136"/>
      <c r="D131" s="137"/>
      <c r="E131" s="16">
        <f>E132</f>
        <v>20000</v>
      </c>
      <c r="F131" s="16">
        <f>F132</f>
        <v>20000</v>
      </c>
    </row>
    <row r="132" spans="1:6" ht="105" x14ac:dyDescent="0.25">
      <c r="A132" s="55" t="s">
        <v>5</v>
      </c>
      <c r="B132" s="1" t="s">
        <v>92</v>
      </c>
      <c r="C132" s="1" t="s">
        <v>93</v>
      </c>
      <c r="D132" s="2" t="s">
        <v>94</v>
      </c>
      <c r="E132" s="17">
        <v>20000</v>
      </c>
      <c r="F132" s="17">
        <v>20000</v>
      </c>
    </row>
    <row r="133" spans="1:6" x14ac:dyDescent="0.25">
      <c r="A133" s="135" t="s">
        <v>351</v>
      </c>
      <c r="B133" s="136"/>
      <c r="C133" s="136"/>
      <c r="D133" s="137"/>
      <c r="E133" s="16">
        <f>E134</f>
        <v>13000</v>
      </c>
      <c r="F133" s="16">
        <f>F134</f>
        <v>13000</v>
      </c>
    </row>
    <row r="134" spans="1:6" ht="75" x14ac:dyDescent="0.25">
      <c r="A134" s="55" t="s">
        <v>5</v>
      </c>
      <c r="B134" s="1" t="s">
        <v>95</v>
      </c>
      <c r="C134" s="1" t="s">
        <v>424</v>
      </c>
      <c r="D134" s="2" t="s">
        <v>96</v>
      </c>
      <c r="E134" s="17">
        <v>13000</v>
      </c>
      <c r="F134" s="17">
        <v>13000</v>
      </c>
    </row>
    <row r="135" spans="1:6" x14ac:dyDescent="0.25">
      <c r="A135" s="135" t="s">
        <v>156</v>
      </c>
      <c r="B135" s="136"/>
      <c r="C135" s="136"/>
      <c r="D135" s="137"/>
      <c r="E135" s="16">
        <f>E136</f>
        <v>5000</v>
      </c>
      <c r="F135" s="16">
        <f>F136</f>
        <v>0</v>
      </c>
    </row>
    <row r="136" spans="1:6" ht="45" x14ac:dyDescent="0.25">
      <c r="A136" s="55" t="s">
        <v>5</v>
      </c>
      <c r="B136" s="1" t="s">
        <v>97</v>
      </c>
      <c r="C136" s="1" t="s">
        <v>98</v>
      </c>
      <c r="D136" s="1" t="s">
        <v>99</v>
      </c>
      <c r="E136" s="17">
        <v>5000</v>
      </c>
      <c r="F136" s="17">
        <v>0</v>
      </c>
    </row>
    <row r="137" spans="1:6" x14ac:dyDescent="0.25">
      <c r="A137" s="135" t="s">
        <v>241</v>
      </c>
      <c r="B137" s="136"/>
      <c r="C137" s="136"/>
      <c r="D137" s="137"/>
      <c r="E137" s="16">
        <f>E138</f>
        <v>503860</v>
      </c>
      <c r="F137" s="16">
        <f>F138</f>
        <v>503860</v>
      </c>
    </row>
    <row r="138" spans="1:6" ht="180" x14ac:dyDescent="0.25">
      <c r="A138" s="55" t="s">
        <v>5</v>
      </c>
      <c r="B138" s="1" t="s">
        <v>242</v>
      </c>
      <c r="C138" s="1" t="s">
        <v>425</v>
      </c>
      <c r="D138" s="1" t="s">
        <v>329</v>
      </c>
      <c r="E138" s="17">
        <v>503860</v>
      </c>
      <c r="F138" s="17">
        <v>503860</v>
      </c>
    </row>
    <row r="139" spans="1:6" x14ac:dyDescent="0.25">
      <c r="A139" s="108" t="s">
        <v>243</v>
      </c>
      <c r="B139" s="108"/>
      <c r="C139" s="108"/>
      <c r="D139" s="108"/>
      <c r="E139" s="16">
        <f>E140</f>
        <v>678820</v>
      </c>
      <c r="F139" s="16">
        <f>F140</f>
        <v>752320</v>
      </c>
    </row>
    <row r="140" spans="1:6" ht="120" x14ac:dyDescent="0.25">
      <c r="A140" s="55" t="s">
        <v>5</v>
      </c>
      <c r="B140" s="1" t="s">
        <v>244</v>
      </c>
      <c r="C140" s="1" t="s">
        <v>426</v>
      </c>
      <c r="D140" s="1" t="s">
        <v>318</v>
      </c>
      <c r="E140" s="17">
        <v>678820</v>
      </c>
      <c r="F140" s="17">
        <v>752320</v>
      </c>
    </row>
    <row r="141" spans="1:6" x14ac:dyDescent="0.25">
      <c r="A141" s="132" t="s">
        <v>292</v>
      </c>
      <c r="B141" s="133"/>
      <c r="C141" s="133"/>
      <c r="D141" s="134"/>
      <c r="E141" s="16">
        <f>E142</f>
        <v>9000</v>
      </c>
      <c r="F141" s="16">
        <f>F142</f>
        <v>9000</v>
      </c>
    </row>
    <row r="142" spans="1:6" ht="75" x14ac:dyDescent="0.25">
      <c r="A142" s="55" t="s">
        <v>5</v>
      </c>
      <c r="B142" s="1" t="s">
        <v>293</v>
      </c>
      <c r="C142" s="1" t="s">
        <v>427</v>
      </c>
      <c r="D142" s="93" t="s">
        <v>466</v>
      </c>
      <c r="E142" s="17">
        <v>9000</v>
      </c>
      <c r="F142" s="17">
        <v>9000</v>
      </c>
    </row>
    <row r="143" spans="1:6" x14ac:dyDescent="0.25">
      <c r="A143" s="132" t="s">
        <v>330</v>
      </c>
      <c r="B143" s="133"/>
      <c r="C143" s="133"/>
      <c r="D143" s="134"/>
      <c r="E143" s="16">
        <f>E144</f>
        <v>2195400</v>
      </c>
      <c r="F143" s="16">
        <f>F144</f>
        <v>2198917</v>
      </c>
    </row>
    <row r="144" spans="1:6" ht="240" x14ac:dyDescent="0.25">
      <c r="A144" s="55" t="s">
        <v>5</v>
      </c>
      <c r="B144" s="1" t="s">
        <v>189</v>
      </c>
      <c r="C144" s="1" t="s">
        <v>490</v>
      </c>
      <c r="D144" s="2" t="s">
        <v>333</v>
      </c>
      <c r="E144" s="17">
        <v>2195400</v>
      </c>
      <c r="F144" s="17">
        <v>2198917</v>
      </c>
    </row>
    <row r="145" spans="1:7" x14ac:dyDescent="0.25">
      <c r="A145" s="132" t="s">
        <v>334</v>
      </c>
      <c r="B145" s="133"/>
      <c r="C145" s="133"/>
      <c r="D145" s="134"/>
      <c r="E145" s="73">
        <f>E146</f>
        <v>2614770</v>
      </c>
      <c r="F145" s="73">
        <f>F146</f>
        <v>2244770</v>
      </c>
    </row>
    <row r="146" spans="1:7" ht="120" x14ac:dyDescent="0.25">
      <c r="A146" s="69" t="s">
        <v>5</v>
      </c>
      <c r="B146" s="1" t="s">
        <v>189</v>
      </c>
      <c r="C146" s="31" t="s">
        <v>491</v>
      </c>
      <c r="D146" s="31" t="s">
        <v>336</v>
      </c>
      <c r="E146" s="71">
        <v>2614770</v>
      </c>
      <c r="F146" s="33">
        <v>2244770</v>
      </c>
      <c r="G146" s="68"/>
    </row>
    <row r="147" spans="1:7" x14ac:dyDescent="0.25">
      <c r="A147" s="122" t="s">
        <v>363</v>
      </c>
      <c r="B147" s="123"/>
      <c r="C147" s="123"/>
      <c r="D147" s="124"/>
      <c r="E147" s="80">
        <f>E148</f>
        <v>110000</v>
      </c>
      <c r="F147" s="80">
        <f>F148</f>
        <v>110000</v>
      </c>
      <c r="G147" s="68"/>
    </row>
    <row r="148" spans="1:7" ht="75" x14ac:dyDescent="0.25">
      <c r="A148" s="38" t="s">
        <v>5</v>
      </c>
      <c r="B148" s="21" t="s">
        <v>189</v>
      </c>
      <c r="C148" s="31" t="s">
        <v>364</v>
      </c>
      <c r="D148" s="31" t="s">
        <v>467</v>
      </c>
      <c r="E148" s="33">
        <v>110000</v>
      </c>
      <c r="F148" s="33">
        <v>110000</v>
      </c>
      <c r="G148" s="68"/>
    </row>
    <row r="149" spans="1:7" x14ac:dyDescent="0.25">
      <c r="A149" s="122" t="s">
        <v>365</v>
      </c>
      <c r="B149" s="123"/>
      <c r="C149" s="123"/>
      <c r="D149" s="124"/>
      <c r="E149" s="80">
        <f>SUM(E150:E150)</f>
        <v>287500</v>
      </c>
      <c r="F149" s="80">
        <f>SUM(F150:F150)</f>
        <v>941603</v>
      </c>
      <c r="G149" s="68"/>
    </row>
    <row r="150" spans="1:7" ht="150" x14ac:dyDescent="0.25">
      <c r="A150" s="79" t="s">
        <v>5</v>
      </c>
      <c r="B150" s="21" t="s">
        <v>366</v>
      </c>
      <c r="C150" s="21" t="s">
        <v>492</v>
      </c>
      <c r="D150" s="82" t="s">
        <v>388</v>
      </c>
      <c r="E150" s="33">
        <v>287500</v>
      </c>
      <c r="F150" s="33">
        <v>941603</v>
      </c>
      <c r="G150" s="68"/>
    </row>
    <row r="151" spans="1:7" x14ac:dyDescent="0.25">
      <c r="A151" s="122" t="s">
        <v>393</v>
      </c>
      <c r="B151" s="123"/>
      <c r="C151" s="123"/>
      <c r="D151" s="124"/>
      <c r="E151" s="80">
        <f>E152</f>
        <v>250000</v>
      </c>
      <c r="F151" s="80">
        <f>F152</f>
        <v>250000</v>
      </c>
      <c r="G151" s="68"/>
    </row>
    <row r="152" spans="1:7" ht="135" x14ac:dyDescent="0.25">
      <c r="A152" s="38" t="s">
        <v>5</v>
      </c>
      <c r="B152" s="21" t="s">
        <v>366</v>
      </c>
      <c r="C152" s="31" t="s">
        <v>493</v>
      </c>
      <c r="D152" s="38" t="s">
        <v>394</v>
      </c>
      <c r="E152" s="33">
        <v>250000</v>
      </c>
      <c r="F152" s="33">
        <v>250000</v>
      </c>
      <c r="G152" s="68"/>
    </row>
    <row r="153" spans="1:7" x14ac:dyDescent="0.25">
      <c r="A153" s="96" t="s">
        <v>395</v>
      </c>
      <c r="B153" s="96"/>
      <c r="C153" s="96"/>
      <c r="D153" s="96"/>
      <c r="E153" s="80">
        <f t="shared" ref="E153:F153" si="4">E154</f>
        <v>50000</v>
      </c>
      <c r="F153" s="80">
        <f t="shared" si="4"/>
        <v>20000</v>
      </c>
      <c r="G153" s="68"/>
    </row>
    <row r="154" spans="1:7" ht="60" x14ac:dyDescent="0.25">
      <c r="A154" s="38" t="s">
        <v>5</v>
      </c>
      <c r="B154" s="21" t="s">
        <v>189</v>
      </c>
      <c r="C154" s="31" t="s">
        <v>396</v>
      </c>
      <c r="D154" s="32" t="s">
        <v>403</v>
      </c>
      <c r="E154" s="33">
        <v>50000</v>
      </c>
      <c r="F154" s="33">
        <v>20000</v>
      </c>
      <c r="G154" s="68"/>
    </row>
    <row r="155" spans="1:7" x14ac:dyDescent="0.25">
      <c r="A155" s="96" t="s">
        <v>428</v>
      </c>
      <c r="B155" s="96"/>
      <c r="C155" s="96"/>
      <c r="D155" s="96"/>
      <c r="E155" s="80">
        <f>E156</f>
        <v>12000</v>
      </c>
      <c r="F155" s="80">
        <f>F156</f>
        <v>12000</v>
      </c>
      <c r="G155" s="68"/>
    </row>
    <row r="156" spans="1:7" ht="60" x14ac:dyDescent="0.25">
      <c r="A156" s="79" t="s">
        <v>5</v>
      </c>
      <c r="B156" s="44" t="s">
        <v>508</v>
      </c>
      <c r="C156" s="45" t="s">
        <v>431</v>
      </c>
      <c r="D156" s="32" t="s">
        <v>468</v>
      </c>
      <c r="E156" s="33">
        <v>12000</v>
      </c>
      <c r="F156" s="33">
        <v>12000</v>
      </c>
      <c r="G156" s="68"/>
    </row>
    <row r="157" spans="1:7" x14ac:dyDescent="0.25">
      <c r="A157" s="96" t="s">
        <v>429</v>
      </c>
      <c r="B157" s="96"/>
      <c r="C157" s="96"/>
      <c r="D157" s="96"/>
      <c r="E157" s="80">
        <f>E158</f>
        <v>32500</v>
      </c>
      <c r="F157" s="80">
        <f>F158</f>
        <v>0</v>
      </c>
      <c r="G157" s="68"/>
    </row>
    <row r="158" spans="1:7" ht="30" x14ac:dyDescent="0.25">
      <c r="A158" s="79" t="s">
        <v>5</v>
      </c>
      <c r="B158" s="44" t="s">
        <v>189</v>
      </c>
      <c r="C158" t="s">
        <v>432</v>
      </c>
      <c r="D158" s="32" t="s">
        <v>509</v>
      </c>
      <c r="E158" s="33">
        <v>32500</v>
      </c>
      <c r="F158" s="33">
        <v>0</v>
      </c>
      <c r="G158" s="68"/>
    </row>
    <row r="159" spans="1:7" x14ac:dyDescent="0.25">
      <c r="A159" s="96" t="s">
        <v>430</v>
      </c>
      <c r="B159" s="96"/>
      <c r="C159" s="96"/>
      <c r="D159" s="96"/>
      <c r="E159" s="80">
        <f>E160</f>
        <v>207000</v>
      </c>
      <c r="F159" s="80">
        <f>F160</f>
        <v>207000</v>
      </c>
      <c r="G159" s="68"/>
    </row>
    <row r="160" spans="1:7" ht="30" x14ac:dyDescent="0.25">
      <c r="A160" s="79" t="s">
        <v>5</v>
      </c>
      <c r="B160" s="44" t="s">
        <v>510</v>
      </c>
      <c r="C160" s="45" t="s">
        <v>433</v>
      </c>
      <c r="D160" s="32" t="s">
        <v>469</v>
      </c>
      <c r="E160" s="33">
        <v>207000</v>
      </c>
      <c r="F160" s="33">
        <v>207000</v>
      </c>
      <c r="G160" s="68"/>
    </row>
    <row r="161" spans="1:7" x14ac:dyDescent="0.25">
      <c r="A161" s="96" t="s">
        <v>479</v>
      </c>
      <c r="B161" s="96"/>
      <c r="C161" s="96"/>
      <c r="D161" s="96"/>
      <c r="E161" s="80">
        <f>E162</f>
        <v>0</v>
      </c>
      <c r="F161" s="80">
        <f>F162</f>
        <v>300000</v>
      </c>
      <c r="G161" s="68"/>
    </row>
    <row r="162" spans="1:7" ht="89.25" x14ac:dyDescent="0.25">
      <c r="A162" s="79" t="s">
        <v>5</v>
      </c>
      <c r="B162" s="32" t="s">
        <v>398</v>
      </c>
      <c r="C162" s="45" t="s">
        <v>433</v>
      </c>
      <c r="D162" s="94" t="s">
        <v>480</v>
      </c>
      <c r="E162" s="33">
        <v>0</v>
      </c>
      <c r="F162" s="33">
        <v>300000</v>
      </c>
      <c r="G162" s="68"/>
    </row>
    <row r="163" spans="1:7" x14ac:dyDescent="0.25">
      <c r="A163" s="96" t="s">
        <v>494</v>
      </c>
      <c r="B163" s="96"/>
      <c r="C163" s="96"/>
      <c r="D163" s="96"/>
      <c r="E163" s="80">
        <f>E164</f>
        <v>0</v>
      </c>
      <c r="F163" s="80">
        <f>F164</f>
        <v>70000</v>
      </c>
      <c r="G163" s="68"/>
    </row>
    <row r="164" spans="1:7" ht="141" customHeight="1" x14ac:dyDescent="0.25">
      <c r="A164" s="79" t="s">
        <v>5</v>
      </c>
      <c r="B164" s="32" t="s">
        <v>499</v>
      </c>
      <c r="C164" s="45" t="s">
        <v>500</v>
      </c>
      <c r="D164" s="32" t="s">
        <v>511</v>
      </c>
      <c r="E164" s="33">
        <v>0</v>
      </c>
      <c r="F164" s="33">
        <v>70000</v>
      </c>
      <c r="G164" s="68"/>
    </row>
    <row r="165" spans="1:7" x14ac:dyDescent="0.25">
      <c r="A165" s="125" t="s">
        <v>100</v>
      </c>
      <c r="B165" s="126"/>
      <c r="C165" s="126"/>
      <c r="D165" s="127"/>
      <c r="E165" s="18">
        <f>E166+E170</f>
        <v>57900</v>
      </c>
      <c r="F165" s="18">
        <f>F166+F170</f>
        <v>62320</v>
      </c>
    </row>
    <row r="166" spans="1:7" x14ac:dyDescent="0.25">
      <c r="A166" s="135" t="s">
        <v>101</v>
      </c>
      <c r="B166" s="136"/>
      <c r="C166" s="136"/>
      <c r="D166" s="137"/>
      <c r="E166" s="16">
        <f>SUM(E167:E169)</f>
        <v>47900</v>
      </c>
      <c r="F166" s="16">
        <f>SUM(F167:F169)</f>
        <v>52320</v>
      </c>
    </row>
    <row r="167" spans="1:7" ht="150" x14ac:dyDescent="0.25">
      <c r="A167" s="55" t="s">
        <v>5</v>
      </c>
      <c r="B167" s="1" t="s">
        <v>102</v>
      </c>
      <c r="C167" s="1" t="s">
        <v>481</v>
      </c>
      <c r="D167" s="1" t="s">
        <v>319</v>
      </c>
      <c r="E167" s="17">
        <v>21900</v>
      </c>
      <c r="F167" s="17">
        <v>26320</v>
      </c>
    </row>
    <row r="168" spans="1:7" ht="75" x14ac:dyDescent="0.25">
      <c r="A168" s="55" t="s">
        <v>8</v>
      </c>
      <c r="B168" s="1" t="s">
        <v>103</v>
      </c>
      <c r="C168" s="1" t="s">
        <v>434</v>
      </c>
      <c r="D168" s="1" t="s">
        <v>104</v>
      </c>
      <c r="E168" s="17">
        <v>23000</v>
      </c>
      <c r="F168" s="17">
        <v>23000</v>
      </c>
    </row>
    <row r="169" spans="1:7" ht="75" x14ac:dyDescent="0.25">
      <c r="A169" s="55" t="s">
        <v>18</v>
      </c>
      <c r="B169" s="1" t="s">
        <v>105</v>
      </c>
      <c r="C169" s="1" t="s">
        <v>106</v>
      </c>
      <c r="D169" s="1" t="s">
        <v>107</v>
      </c>
      <c r="E169" s="17">
        <v>3000</v>
      </c>
      <c r="F169" s="17">
        <v>3000</v>
      </c>
    </row>
    <row r="170" spans="1:7" x14ac:dyDescent="0.25">
      <c r="A170" s="135" t="s">
        <v>108</v>
      </c>
      <c r="B170" s="136"/>
      <c r="C170" s="136"/>
      <c r="D170" s="137"/>
      <c r="E170" s="16">
        <f>E171</f>
        <v>10000</v>
      </c>
      <c r="F170" s="16">
        <f>F171</f>
        <v>10000</v>
      </c>
    </row>
    <row r="171" spans="1:7" ht="75" x14ac:dyDescent="0.25">
      <c r="A171" s="55" t="s">
        <v>5</v>
      </c>
      <c r="B171" s="1" t="s">
        <v>109</v>
      </c>
      <c r="C171" s="1" t="s">
        <v>233</v>
      </c>
      <c r="D171" s="1" t="s">
        <v>211</v>
      </c>
      <c r="E171" s="17">
        <v>10000</v>
      </c>
      <c r="F171" s="17">
        <v>10000</v>
      </c>
    </row>
    <row r="172" spans="1:7" x14ac:dyDescent="0.25">
      <c r="A172" s="125" t="s">
        <v>190</v>
      </c>
      <c r="B172" s="126"/>
      <c r="C172" s="126"/>
      <c r="D172" s="127"/>
      <c r="E172" s="18">
        <f t="shared" ref="E172:F173" si="5">E173</f>
        <v>150000</v>
      </c>
      <c r="F172" s="18">
        <f t="shared" si="5"/>
        <v>150000</v>
      </c>
    </row>
    <row r="173" spans="1:7" x14ac:dyDescent="0.25">
      <c r="A173" s="128" t="s">
        <v>191</v>
      </c>
      <c r="B173" s="129"/>
      <c r="C173" s="129"/>
      <c r="D173" s="130"/>
      <c r="E173" s="16">
        <f t="shared" si="5"/>
        <v>150000</v>
      </c>
      <c r="F173" s="16">
        <f t="shared" si="5"/>
        <v>150000</v>
      </c>
    </row>
    <row r="174" spans="1:7" ht="60" x14ac:dyDescent="0.25">
      <c r="A174" s="55" t="s">
        <v>5</v>
      </c>
      <c r="B174" s="1" t="s">
        <v>192</v>
      </c>
      <c r="C174" s="1" t="s">
        <v>193</v>
      </c>
      <c r="D174" s="1" t="s">
        <v>197</v>
      </c>
      <c r="E174" s="17">
        <v>150000</v>
      </c>
      <c r="F174" s="17">
        <v>150000</v>
      </c>
    </row>
    <row r="175" spans="1:7" x14ac:dyDescent="0.25">
      <c r="A175" s="125" t="s">
        <v>157</v>
      </c>
      <c r="B175" s="126"/>
      <c r="C175" s="126"/>
      <c r="D175" s="127"/>
      <c r="E175" s="18">
        <f>E176</f>
        <v>20000</v>
      </c>
      <c r="F175" s="18">
        <f>F176</f>
        <v>20000</v>
      </c>
    </row>
    <row r="176" spans="1:7" x14ac:dyDescent="0.25">
      <c r="A176" s="132" t="s">
        <v>158</v>
      </c>
      <c r="B176" s="133"/>
      <c r="C176" s="133"/>
      <c r="D176" s="134"/>
      <c r="E176" s="16">
        <f t="shared" ref="E176:F176" si="6">E177</f>
        <v>20000</v>
      </c>
      <c r="F176" s="16">
        <f t="shared" si="6"/>
        <v>20000</v>
      </c>
    </row>
    <row r="177" spans="1:6" ht="165" x14ac:dyDescent="0.25">
      <c r="A177" s="55" t="s">
        <v>5</v>
      </c>
      <c r="B177" s="1" t="s">
        <v>269</v>
      </c>
      <c r="C177" s="2" t="s">
        <v>248</v>
      </c>
      <c r="D177" s="1" t="s">
        <v>203</v>
      </c>
      <c r="E177" s="17">
        <v>20000</v>
      </c>
      <c r="F177" s="17">
        <v>20000</v>
      </c>
    </row>
    <row r="178" spans="1:6" x14ac:dyDescent="0.25">
      <c r="A178" s="125" t="s">
        <v>110</v>
      </c>
      <c r="B178" s="126"/>
      <c r="C178" s="126"/>
      <c r="D178" s="127"/>
      <c r="E178" s="18">
        <f t="shared" ref="E178:F179" si="7">E179</f>
        <v>16000</v>
      </c>
      <c r="F178" s="18">
        <f t="shared" si="7"/>
        <v>16000</v>
      </c>
    </row>
    <row r="179" spans="1:6" x14ac:dyDescent="0.25">
      <c r="A179" s="138" t="s">
        <v>111</v>
      </c>
      <c r="B179" s="139"/>
      <c r="C179" s="139"/>
      <c r="D179" s="140"/>
      <c r="E179" s="7">
        <f t="shared" si="7"/>
        <v>16000</v>
      </c>
      <c r="F179" s="7">
        <f t="shared" si="7"/>
        <v>16000</v>
      </c>
    </row>
    <row r="180" spans="1:6" ht="105" x14ac:dyDescent="0.25">
      <c r="A180" s="55" t="s">
        <v>5</v>
      </c>
      <c r="B180" s="1" t="s">
        <v>112</v>
      </c>
      <c r="C180" s="1" t="s">
        <v>113</v>
      </c>
      <c r="D180" s="1" t="s">
        <v>298</v>
      </c>
      <c r="E180" s="17">
        <v>16000</v>
      </c>
      <c r="F180" s="17">
        <v>16000</v>
      </c>
    </row>
    <row r="181" spans="1:6" x14ac:dyDescent="0.25">
      <c r="A181" s="125" t="s">
        <v>114</v>
      </c>
      <c r="B181" s="126"/>
      <c r="C181" s="126"/>
      <c r="D181" s="127"/>
      <c r="E181" s="18">
        <f>E182+E184</f>
        <v>610000</v>
      </c>
      <c r="F181" s="18">
        <f>F182+F184</f>
        <v>485748</v>
      </c>
    </row>
    <row r="182" spans="1:6" x14ac:dyDescent="0.25">
      <c r="A182" s="135" t="s">
        <v>115</v>
      </c>
      <c r="B182" s="136"/>
      <c r="C182" s="136"/>
      <c r="D182" s="137"/>
      <c r="E182" s="16">
        <f t="shared" ref="E182:F182" si="8">E183</f>
        <v>570000</v>
      </c>
      <c r="F182" s="16">
        <f t="shared" si="8"/>
        <v>435000</v>
      </c>
    </row>
    <row r="183" spans="1:6" ht="120" x14ac:dyDescent="0.25">
      <c r="A183" s="55" t="s">
        <v>5</v>
      </c>
      <c r="B183" s="1" t="s">
        <v>116</v>
      </c>
      <c r="C183" s="1" t="s">
        <v>306</v>
      </c>
      <c r="D183" s="1" t="s">
        <v>150</v>
      </c>
      <c r="E183" s="17">
        <v>570000</v>
      </c>
      <c r="F183" s="17">
        <v>435000</v>
      </c>
    </row>
    <row r="184" spans="1:6" x14ac:dyDescent="0.25">
      <c r="A184" s="132" t="s">
        <v>221</v>
      </c>
      <c r="B184" s="133"/>
      <c r="C184" s="133"/>
      <c r="D184" s="134"/>
      <c r="E184" s="16">
        <f>E185</f>
        <v>40000</v>
      </c>
      <c r="F184" s="16">
        <f>F185</f>
        <v>50748</v>
      </c>
    </row>
    <row r="185" spans="1:6" ht="45" x14ac:dyDescent="0.25">
      <c r="A185" s="57" t="s">
        <v>5</v>
      </c>
      <c r="B185" s="28" t="s">
        <v>222</v>
      </c>
      <c r="C185" s="1" t="s">
        <v>482</v>
      </c>
      <c r="D185" s="34" t="s">
        <v>229</v>
      </c>
      <c r="E185" s="17">
        <v>40000</v>
      </c>
      <c r="F185" s="17">
        <v>50748</v>
      </c>
    </row>
    <row r="186" spans="1:6" x14ac:dyDescent="0.25">
      <c r="A186" s="125" t="s">
        <v>117</v>
      </c>
      <c r="B186" s="126"/>
      <c r="C186" s="126"/>
      <c r="D186" s="127"/>
      <c r="E186" s="18">
        <f t="shared" ref="E186:F186" si="9">E187</f>
        <v>71000</v>
      </c>
      <c r="F186" s="18">
        <f t="shared" si="9"/>
        <v>71000</v>
      </c>
    </row>
    <row r="187" spans="1:6" x14ac:dyDescent="0.25">
      <c r="A187" s="135" t="s">
        <v>118</v>
      </c>
      <c r="B187" s="136"/>
      <c r="C187" s="136"/>
      <c r="D187" s="137"/>
      <c r="E187" s="16">
        <f>E188+E189</f>
        <v>71000</v>
      </c>
      <c r="F187" s="16">
        <f>F188+F189</f>
        <v>71000</v>
      </c>
    </row>
    <row r="188" spans="1:6" ht="75" x14ac:dyDescent="0.25">
      <c r="A188" s="55" t="s">
        <v>5</v>
      </c>
      <c r="B188" s="1" t="s">
        <v>119</v>
      </c>
      <c r="C188" s="2" t="s">
        <v>151</v>
      </c>
      <c r="D188" s="1" t="s">
        <v>209</v>
      </c>
      <c r="E188" s="17">
        <v>59000</v>
      </c>
      <c r="F188" s="17">
        <v>59000</v>
      </c>
    </row>
    <row r="189" spans="1:6" ht="75" x14ac:dyDescent="0.25">
      <c r="A189" s="57" t="s">
        <v>8</v>
      </c>
      <c r="B189" s="28" t="s">
        <v>223</v>
      </c>
      <c r="C189" s="12" t="s">
        <v>435</v>
      </c>
      <c r="D189" s="1" t="s">
        <v>224</v>
      </c>
      <c r="E189" s="17">
        <v>12000</v>
      </c>
      <c r="F189" s="17">
        <v>12000</v>
      </c>
    </row>
    <row r="190" spans="1:6" x14ac:dyDescent="0.25">
      <c r="A190" s="97" t="s">
        <v>278</v>
      </c>
      <c r="B190" s="98"/>
      <c r="C190" s="98"/>
      <c r="D190" s="99"/>
      <c r="E190" s="18">
        <f>E191</f>
        <v>42000</v>
      </c>
      <c r="F190" s="18">
        <f>F191</f>
        <v>88665</v>
      </c>
    </row>
    <row r="191" spans="1:6" x14ac:dyDescent="0.25">
      <c r="A191" s="132" t="s">
        <v>279</v>
      </c>
      <c r="B191" s="133"/>
      <c r="C191" s="133"/>
      <c r="D191" s="134"/>
      <c r="E191" s="16">
        <f t="shared" ref="E191:F191" si="10">E192</f>
        <v>42000</v>
      </c>
      <c r="F191" s="16">
        <f t="shared" si="10"/>
        <v>88665</v>
      </c>
    </row>
    <row r="192" spans="1:6" ht="120" x14ac:dyDescent="0.25">
      <c r="A192" s="57" t="s">
        <v>5</v>
      </c>
      <c r="B192" s="1" t="s">
        <v>181</v>
      </c>
      <c r="C192" s="35" t="s">
        <v>436</v>
      </c>
      <c r="D192" s="1" t="s">
        <v>331</v>
      </c>
      <c r="E192" s="17">
        <v>42000</v>
      </c>
      <c r="F192" s="17">
        <v>88665</v>
      </c>
    </row>
    <row r="193" spans="1:6" x14ac:dyDescent="0.25">
      <c r="A193" s="125" t="s">
        <v>352</v>
      </c>
      <c r="B193" s="126"/>
      <c r="C193" s="126"/>
      <c r="D193" s="127"/>
      <c r="E193" s="18">
        <f>E194</f>
        <v>85601</v>
      </c>
      <c r="F193" s="18">
        <f>F194</f>
        <v>85601</v>
      </c>
    </row>
    <row r="194" spans="1:6" x14ac:dyDescent="0.25">
      <c r="A194" s="135" t="s">
        <v>152</v>
      </c>
      <c r="B194" s="136"/>
      <c r="C194" s="136"/>
      <c r="D194" s="137"/>
      <c r="E194" s="16">
        <f t="shared" ref="E194:F194" si="11">E195</f>
        <v>85601</v>
      </c>
      <c r="F194" s="16">
        <f t="shared" si="11"/>
        <v>85601</v>
      </c>
    </row>
    <row r="195" spans="1:6" x14ac:dyDescent="0.25">
      <c r="A195" s="55" t="s">
        <v>5</v>
      </c>
      <c r="B195" s="1" t="s">
        <v>120</v>
      </c>
      <c r="C195" s="131" t="s">
        <v>235</v>
      </c>
      <c r="D195" s="131"/>
      <c r="E195" s="17">
        <v>85601</v>
      </c>
      <c r="F195" s="17">
        <v>85601</v>
      </c>
    </row>
    <row r="196" spans="1:6" x14ac:dyDescent="0.25">
      <c r="A196" s="125" t="s">
        <v>121</v>
      </c>
      <c r="B196" s="126"/>
      <c r="C196" s="126"/>
      <c r="D196" s="127"/>
      <c r="E196" s="18">
        <f>E197+E201</f>
        <v>12435</v>
      </c>
      <c r="F196" s="18">
        <f>F197+F201</f>
        <v>12435</v>
      </c>
    </row>
    <row r="197" spans="1:6" x14ac:dyDescent="0.25">
      <c r="A197" s="135" t="s">
        <v>122</v>
      </c>
      <c r="B197" s="136"/>
      <c r="C197" s="136"/>
      <c r="D197" s="137"/>
      <c r="E197" s="16">
        <f>SUM(E198:E200)</f>
        <v>11935</v>
      </c>
      <c r="F197" s="16">
        <f>SUM(F198:F200)</f>
        <v>11935</v>
      </c>
    </row>
    <row r="198" spans="1:6" ht="30" x14ac:dyDescent="0.25">
      <c r="A198" s="55" t="s">
        <v>5</v>
      </c>
      <c r="B198" s="1" t="s">
        <v>123</v>
      </c>
      <c r="C198" s="131" t="s">
        <v>379</v>
      </c>
      <c r="D198" s="131"/>
      <c r="E198" s="17">
        <v>133</v>
      </c>
      <c r="F198" s="17">
        <v>133</v>
      </c>
    </row>
    <row r="199" spans="1:6" ht="30" x14ac:dyDescent="0.25">
      <c r="A199" s="55" t="s">
        <v>8</v>
      </c>
      <c r="B199" s="1" t="s">
        <v>124</v>
      </c>
      <c r="C199" s="131" t="s">
        <v>332</v>
      </c>
      <c r="D199" s="131"/>
      <c r="E199" s="17">
        <v>1066</v>
      </c>
      <c r="F199" s="17">
        <v>1066</v>
      </c>
    </row>
    <row r="200" spans="1:6" x14ac:dyDescent="0.25">
      <c r="A200" s="55" t="s">
        <v>18</v>
      </c>
      <c r="B200" s="1" t="s">
        <v>125</v>
      </c>
      <c r="C200" s="131" t="s">
        <v>339</v>
      </c>
      <c r="D200" s="131"/>
      <c r="E200" s="17">
        <v>10736</v>
      </c>
      <c r="F200" s="17">
        <v>10736</v>
      </c>
    </row>
    <row r="201" spans="1:6" x14ac:dyDescent="0.25">
      <c r="A201" s="135" t="s">
        <v>153</v>
      </c>
      <c r="B201" s="136"/>
      <c r="C201" s="136"/>
      <c r="D201" s="137"/>
      <c r="E201" s="16">
        <f>E202</f>
        <v>500</v>
      </c>
      <c r="F201" s="16">
        <f>F202</f>
        <v>500</v>
      </c>
    </row>
    <row r="202" spans="1:6" x14ac:dyDescent="0.25">
      <c r="A202" s="55" t="s">
        <v>5</v>
      </c>
      <c r="B202" s="1" t="s">
        <v>126</v>
      </c>
      <c r="C202" s="131" t="s">
        <v>127</v>
      </c>
      <c r="D202" s="131"/>
      <c r="E202" s="17">
        <v>500</v>
      </c>
      <c r="F202" s="17">
        <v>500</v>
      </c>
    </row>
    <row r="203" spans="1:6" x14ac:dyDescent="0.25">
      <c r="A203" s="118" t="s">
        <v>473</v>
      </c>
      <c r="B203" s="119"/>
      <c r="C203" s="119"/>
      <c r="D203" s="120"/>
      <c r="E203" s="18">
        <f>+E204+E206</f>
        <v>3425000</v>
      </c>
      <c r="F203" s="18">
        <f>+F204+F206</f>
        <v>4725000</v>
      </c>
    </row>
    <row r="204" spans="1:6" x14ac:dyDescent="0.25">
      <c r="A204" s="154" t="s">
        <v>232</v>
      </c>
      <c r="B204" s="147"/>
      <c r="C204" s="147"/>
      <c r="D204" s="148"/>
      <c r="E204" s="16">
        <f>E205</f>
        <v>1000000</v>
      </c>
      <c r="F204" s="16">
        <f>F205</f>
        <v>2300000</v>
      </c>
    </row>
    <row r="205" spans="1:6" ht="75" x14ac:dyDescent="0.25">
      <c r="A205" s="50" t="s">
        <v>5</v>
      </c>
      <c r="B205" s="37" t="s">
        <v>189</v>
      </c>
      <c r="C205" s="38" t="s">
        <v>495</v>
      </c>
      <c r="D205" s="39" t="s">
        <v>276</v>
      </c>
      <c r="E205" s="17">
        <v>1000000</v>
      </c>
      <c r="F205" s="17">
        <v>2300000</v>
      </c>
    </row>
    <row r="206" spans="1:6" x14ac:dyDescent="0.25">
      <c r="A206" s="154" t="s">
        <v>437</v>
      </c>
      <c r="B206" s="147"/>
      <c r="C206" s="147"/>
      <c r="D206" s="148"/>
      <c r="E206" s="16">
        <f>E207</f>
        <v>2425000</v>
      </c>
      <c r="F206" s="16">
        <f>F207</f>
        <v>2425000</v>
      </c>
    </row>
    <row r="207" spans="1:6" ht="60" x14ac:dyDescent="0.25">
      <c r="A207" s="50" t="s">
        <v>5</v>
      </c>
      <c r="B207" s="37" t="s">
        <v>496</v>
      </c>
      <c r="C207" s="38" t="s">
        <v>438</v>
      </c>
      <c r="D207" s="39" t="s">
        <v>470</v>
      </c>
      <c r="E207" s="17">
        <v>2425000</v>
      </c>
      <c r="F207" s="17">
        <v>2425000</v>
      </c>
    </row>
    <row r="208" spans="1:6" x14ac:dyDescent="0.25">
      <c r="A208" s="118" t="s">
        <v>404</v>
      </c>
      <c r="B208" s="119"/>
      <c r="C208" s="119"/>
      <c r="D208" s="120"/>
      <c r="E208" s="18">
        <f t="shared" ref="E208:F209" si="12">E209</f>
        <v>25000</v>
      </c>
      <c r="F208" s="18">
        <f t="shared" si="12"/>
        <v>25000</v>
      </c>
    </row>
    <row r="209" spans="1:6" x14ac:dyDescent="0.25">
      <c r="A209" s="121" t="s">
        <v>400</v>
      </c>
      <c r="B209" s="121"/>
      <c r="C209" s="121"/>
      <c r="D209" s="121"/>
      <c r="E209" s="16">
        <f t="shared" si="12"/>
        <v>25000</v>
      </c>
      <c r="F209" s="16">
        <f t="shared" si="12"/>
        <v>25000</v>
      </c>
    </row>
    <row r="210" spans="1:6" ht="39" x14ac:dyDescent="0.25">
      <c r="A210" s="50" t="s">
        <v>5</v>
      </c>
      <c r="B210" s="37" t="s">
        <v>192</v>
      </c>
      <c r="C210" s="38" t="s">
        <v>401</v>
      </c>
      <c r="D210" s="83" t="s">
        <v>405</v>
      </c>
      <c r="E210" s="17">
        <v>25000</v>
      </c>
      <c r="F210" s="17">
        <v>25000</v>
      </c>
    </row>
    <row r="211" spans="1:6" x14ac:dyDescent="0.25">
      <c r="A211" s="118" t="s">
        <v>164</v>
      </c>
      <c r="B211" s="119"/>
      <c r="C211" s="119"/>
      <c r="D211" s="120"/>
      <c r="E211" s="18">
        <f>E212</f>
        <v>461800</v>
      </c>
      <c r="F211" s="18">
        <f>F212</f>
        <v>461800</v>
      </c>
    </row>
    <row r="212" spans="1:6" x14ac:dyDescent="0.25">
      <c r="A212" s="112" t="s">
        <v>367</v>
      </c>
      <c r="B212" s="113"/>
      <c r="C212" s="113"/>
      <c r="D212" s="114"/>
      <c r="E212" s="81">
        <f>E213</f>
        <v>461800</v>
      </c>
      <c r="F212" s="81">
        <f>F213</f>
        <v>461800</v>
      </c>
    </row>
    <row r="213" spans="1:6" ht="210" x14ac:dyDescent="0.25">
      <c r="A213" s="50" t="s">
        <v>5</v>
      </c>
      <c r="B213" s="21" t="s">
        <v>177</v>
      </c>
      <c r="C213" s="10" t="s">
        <v>483</v>
      </c>
      <c r="D213" s="21" t="s">
        <v>178</v>
      </c>
      <c r="E213" s="17">
        <v>461800</v>
      </c>
      <c r="F213" s="17">
        <v>461800</v>
      </c>
    </row>
    <row r="214" spans="1:6" x14ac:dyDescent="0.25">
      <c r="A214" s="118" t="s">
        <v>165</v>
      </c>
      <c r="B214" s="119"/>
      <c r="C214" s="119"/>
      <c r="D214" s="120"/>
      <c r="E214" s="18">
        <f t="shared" ref="E214:F215" si="13">E215</f>
        <v>2000</v>
      </c>
      <c r="F214" s="18">
        <f t="shared" si="13"/>
        <v>2000</v>
      </c>
    </row>
    <row r="215" spans="1:6" x14ac:dyDescent="0.25">
      <c r="A215" s="154" t="s">
        <v>166</v>
      </c>
      <c r="B215" s="147"/>
      <c r="C215" s="147"/>
      <c r="D215" s="148"/>
      <c r="E215" s="16">
        <f t="shared" si="13"/>
        <v>2000</v>
      </c>
      <c r="F215" s="16">
        <f t="shared" si="13"/>
        <v>2000</v>
      </c>
    </row>
    <row r="216" spans="1:6" ht="210" x14ac:dyDescent="0.25">
      <c r="A216" s="50" t="s">
        <v>5</v>
      </c>
      <c r="B216" s="21" t="s">
        <v>180</v>
      </c>
      <c r="C216" s="30" t="s">
        <v>167</v>
      </c>
      <c r="D216" s="13" t="s">
        <v>179</v>
      </c>
      <c r="E216" s="17">
        <v>2000</v>
      </c>
      <c r="F216" s="17">
        <v>2000</v>
      </c>
    </row>
    <row r="217" spans="1:6" x14ac:dyDescent="0.25">
      <c r="A217" s="118" t="s">
        <v>168</v>
      </c>
      <c r="B217" s="119"/>
      <c r="C217" s="119"/>
      <c r="D217" s="120"/>
      <c r="E217" s="18">
        <f t="shared" ref="E217:F218" si="14">E218</f>
        <v>571300</v>
      </c>
      <c r="F217" s="18">
        <f t="shared" si="14"/>
        <v>740889</v>
      </c>
    </row>
    <row r="218" spans="1:6" x14ac:dyDescent="0.25">
      <c r="A218" s="154" t="s">
        <v>340</v>
      </c>
      <c r="B218" s="147"/>
      <c r="C218" s="147"/>
      <c r="D218" s="148"/>
      <c r="E218" s="40">
        <f t="shared" si="14"/>
        <v>571300</v>
      </c>
      <c r="F218" s="40">
        <f t="shared" si="14"/>
        <v>740889</v>
      </c>
    </row>
    <row r="219" spans="1:6" ht="225" x14ac:dyDescent="0.25">
      <c r="A219" s="60" t="s">
        <v>5</v>
      </c>
      <c r="B219" s="21" t="s">
        <v>342</v>
      </c>
      <c r="C219" s="21" t="s">
        <v>484</v>
      </c>
      <c r="D219" s="77" t="s">
        <v>341</v>
      </c>
      <c r="E219" s="17">
        <v>571300</v>
      </c>
      <c r="F219" s="17">
        <v>740889</v>
      </c>
    </row>
    <row r="220" spans="1:6" x14ac:dyDescent="0.25">
      <c r="A220" s="166" t="s">
        <v>335</v>
      </c>
      <c r="B220" s="167"/>
      <c r="C220" s="167"/>
      <c r="D220" s="168"/>
      <c r="E220" s="18">
        <f t="shared" ref="E220:F221" si="15">E221</f>
        <v>207270</v>
      </c>
      <c r="F220" s="18">
        <f t="shared" si="15"/>
        <v>207270</v>
      </c>
    </row>
    <row r="221" spans="1:6" x14ac:dyDescent="0.25">
      <c r="A221" s="169" t="s">
        <v>471</v>
      </c>
      <c r="B221" s="170"/>
      <c r="C221" s="170"/>
      <c r="D221" s="171"/>
      <c r="E221" s="16">
        <f t="shared" si="15"/>
        <v>207270</v>
      </c>
      <c r="F221" s="16">
        <f t="shared" si="15"/>
        <v>207270</v>
      </c>
    </row>
    <row r="222" spans="1:6" ht="345" x14ac:dyDescent="0.25">
      <c r="A222" s="48" t="s">
        <v>5</v>
      </c>
      <c r="B222" s="10" t="s">
        <v>368</v>
      </c>
      <c r="C222" s="91" t="s">
        <v>485</v>
      </c>
      <c r="D222" s="72" t="s">
        <v>362</v>
      </c>
      <c r="E222" s="42">
        <v>207270</v>
      </c>
      <c r="F222" s="42">
        <v>207270</v>
      </c>
    </row>
    <row r="223" spans="1:6" x14ac:dyDescent="0.25">
      <c r="A223" s="156" t="s">
        <v>280</v>
      </c>
      <c r="B223" s="157"/>
      <c r="C223" s="157"/>
      <c r="D223" s="158"/>
      <c r="E223" s="18">
        <f>E224+E226</f>
        <v>781700</v>
      </c>
      <c r="F223" s="18">
        <f>F224+F226</f>
        <v>673300</v>
      </c>
    </row>
    <row r="224" spans="1:6" x14ac:dyDescent="0.25">
      <c r="A224" s="112" t="s">
        <v>281</v>
      </c>
      <c r="B224" s="113"/>
      <c r="C224" s="113"/>
      <c r="D224" s="114"/>
      <c r="E224" s="16">
        <f t="shared" ref="E224:F226" si="16">E225</f>
        <v>673300</v>
      </c>
      <c r="F224" s="16">
        <f t="shared" si="16"/>
        <v>673300</v>
      </c>
    </row>
    <row r="225" spans="1:6" ht="105" x14ac:dyDescent="0.25">
      <c r="A225" s="50" t="s">
        <v>5</v>
      </c>
      <c r="B225" s="21" t="s">
        <v>512</v>
      </c>
      <c r="C225" s="31" t="s">
        <v>439</v>
      </c>
      <c r="D225" s="43" t="s">
        <v>282</v>
      </c>
      <c r="E225" s="17">
        <v>673300</v>
      </c>
      <c r="F225" s="17">
        <v>673300</v>
      </c>
    </row>
    <row r="226" spans="1:6" x14ac:dyDescent="0.25">
      <c r="A226" s="121" t="s">
        <v>283</v>
      </c>
      <c r="B226" s="121"/>
      <c r="C226" s="121"/>
      <c r="D226" s="121"/>
      <c r="E226" s="16">
        <f t="shared" si="16"/>
        <v>108400</v>
      </c>
      <c r="F226" s="16">
        <f t="shared" si="16"/>
        <v>0</v>
      </c>
    </row>
    <row r="227" spans="1:6" ht="60" x14ac:dyDescent="0.25">
      <c r="A227" s="50" t="s">
        <v>5</v>
      </c>
      <c r="B227" s="21" t="s">
        <v>289</v>
      </c>
      <c r="C227" s="31" t="s">
        <v>284</v>
      </c>
      <c r="D227" s="43" t="s">
        <v>288</v>
      </c>
      <c r="E227" s="17">
        <v>108400</v>
      </c>
      <c r="F227" s="17">
        <v>0</v>
      </c>
    </row>
    <row r="228" spans="1:6" x14ac:dyDescent="0.25">
      <c r="A228" s="118" t="s">
        <v>285</v>
      </c>
      <c r="B228" s="119"/>
      <c r="C228" s="119"/>
      <c r="D228" s="120"/>
      <c r="E228" s="41">
        <f>E229</f>
        <v>33000</v>
      </c>
      <c r="F228" s="41">
        <f>F229</f>
        <v>33000</v>
      </c>
    </row>
    <row r="229" spans="1:6" x14ac:dyDescent="0.25">
      <c r="A229" s="154" t="s">
        <v>286</v>
      </c>
      <c r="B229" s="147"/>
      <c r="C229" s="147"/>
      <c r="D229" s="148"/>
      <c r="E229" s="16">
        <f t="shared" ref="E229:F229" si="17">E230</f>
        <v>33000</v>
      </c>
      <c r="F229" s="16">
        <f t="shared" si="17"/>
        <v>33000</v>
      </c>
    </row>
    <row r="230" spans="1:6" ht="30" x14ac:dyDescent="0.25">
      <c r="A230" s="50" t="s">
        <v>5</v>
      </c>
      <c r="B230" s="21" t="s">
        <v>189</v>
      </c>
      <c r="C230" s="31" t="s">
        <v>307</v>
      </c>
      <c r="D230" s="43" t="s">
        <v>290</v>
      </c>
      <c r="E230" s="17">
        <v>33000</v>
      </c>
      <c r="F230" s="17">
        <v>33000</v>
      </c>
    </row>
    <row r="231" spans="1:6" x14ac:dyDescent="0.25">
      <c r="A231" s="118" t="s">
        <v>369</v>
      </c>
      <c r="B231" s="119"/>
      <c r="C231" s="119"/>
      <c r="D231" s="120"/>
      <c r="E231" s="18">
        <f>E232</f>
        <v>28500</v>
      </c>
      <c r="F231" s="18">
        <f>F232</f>
        <v>28500</v>
      </c>
    </row>
    <row r="232" spans="1:6" x14ac:dyDescent="0.25">
      <c r="A232" s="154" t="s">
        <v>370</v>
      </c>
      <c r="B232" s="147"/>
      <c r="C232" s="147"/>
      <c r="D232" s="148"/>
      <c r="E232" s="16">
        <f>E233</f>
        <v>28500</v>
      </c>
      <c r="F232" s="16">
        <f>F233</f>
        <v>28500</v>
      </c>
    </row>
    <row r="233" spans="1:6" ht="150" x14ac:dyDescent="0.25">
      <c r="A233" s="50" t="s">
        <v>5</v>
      </c>
      <c r="B233" s="21" t="s">
        <v>371</v>
      </c>
      <c r="C233" s="31" t="s">
        <v>486</v>
      </c>
      <c r="D233" s="21" t="s">
        <v>389</v>
      </c>
      <c r="E233" s="17">
        <v>28500</v>
      </c>
      <c r="F233" s="17">
        <v>28500</v>
      </c>
    </row>
    <row r="234" spans="1:6" x14ac:dyDescent="0.25">
      <c r="A234" s="115" t="s">
        <v>170</v>
      </c>
      <c r="B234" s="116"/>
      <c r="C234" s="116"/>
      <c r="D234" s="117"/>
      <c r="E234" s="46">
        <f>E235</f>
        <v>911561</v>
      </c>
      <c r="F234" s="46">
        <f>F235</f>
        <v>917869</v>
      </c>
    </row>
    <row r="235" spans="1:6" x14ac:dyDescent="0.25">
      <c r="A235" s="163" t="s">
        <v>128</v>
      </c>
      <c r="B235" s="164"/>
      <c r="C235" s="164"/>
      <c r="D235" s="165"/>
      <c r="E235" s="47">
        <f>E236+E241</f>
        <v>911561</v>
      </c>
      <c r="F235" s="47">
        <f>F236+F241</f>
        <v>917869</v>
      </c>
    </row>
    <row r="236" spans="1:6" x14ac:dyDescent="0.25">
      <c r="A236" s="125" t="s">
        <v>129</v>
      </c>
      <c r="B236" s="126"/>
      <c r="C236" s="126"/>
      <c r="D236" s="127"/>
      <c r="E236" s="18">
        <f>E237</f>
        <v>404311</v>
      </c>
      <c r="F236" s="18">
        <f>F237</f>
        <v>402805</v>
      </c>
    </row>
    <row r="237" spans="1:6" x14ac:dyDescent="0.25">
      <c r="A237" s="135" t="s">
        <v>130</v>
      </c>
      <c r="B237" s="136"/>
      <c r="C237" s="136"/>
      <c r="D237" s="137"/>
      <c r="E237" s="16">
        <f>SUM(E238:E240)</f>
        <v>404311</v>
      </c>
      <c r="F237" s="16">
        <f>SUM(F238:F240)</f>
        <v>402805</v>
      </c>
    </row>
    <row r="238" spans="1:6" x14ac:dyDescent="0.25">
      <c r="A238" s="55" t="s">
        <v>5</v>
      </c>
      <c r="B238" s="1" t="s">
        <v>131</v>
      </c>
      <c r="C238" s="155" t="s">
        <v>132</v>
      </c>
      <c r="D238" s="155"/>
      <c r="E238" s="17">
        <v>315161</v>
      </c>
      <c r="F238" s="17">
        <v>313655</v>
      </c>
    </row>
    <row r="239" spans="1:6" x14ac:dyDescent="0.25">
      <c r="A239" s="55" t="s">
        <v>8</v>
      </c>
      <c r="B239" s="1" t="s">
        <v>133</v>
      </c>
      <c r="C239" s="155" t="s">
        <v>212</v>
      </c>
      <c r="D239" s="155"/>
      <c r="E239" s="17">
        <v>86700</v>
      </c>
      <c r="F239" s="17">
        <v>86700</v>
      </c>
    </row>
    <row r="240" spans="1:6" ht="30" x14ac:dyDescent="0.25">
      <c r="A240" s="55" t="s">
        <v>18</v>
      </c>
      <c r="B240" s="1" t="s">
        <v>123</v>
      </c>
      <c r="C240" s="155" t="s">
        <v>134</v>
      </c>
      <c r="D240" s="155"/>
      <c r="E240" s="17">
        <v>2450</v>
      </c>
      <c r="F240" s="17">
        <v>2450</v>
      </c>
    </row>
    <row r="241" spans="1:6" x14ac:dyDescent="0.25">
      <c r="A241" s="125" t="s">
        <v>136</v>
      </c>
      <c r="B241" s="126"/>
      <c r="C241" s="126"/>
      <c r="D241" s="127"/>
      <c r="E241" s="18">
        <f>E242+E255</f>
        <v>507250</v>
      </c>
      <c r="F241" s="18">
        <f>F242+F255</f>
        <v>515064</v>
      </c>
    </row>
    <row r="242" spans="1:6" x14ac:dyDescent="0.25">
      <c r="A242" s="135" t="s">
        <v>137</v>
      </c>
      <c r="B242" s="136"/>
      <c r="C242" s="136"/>
      <c r="D242" s="137"/>
      <c r="E242" s="16">
        <f>SUM(E243:E254)</f>
        <v>492750</v>
      </c>
      <c r="F242" s="16">
        <f>SUM(F243:F254)</f>
        <v>500450</v>
      </c>
    </row>
    <row r="243" spans="1:6" x14ac:dyDescent="0.25">
      <c r="A243" s="55" t="s">
        <v>5</v>
      </c>
      <c r="B243" s="2" t="s">
        <v>161</v>
      </c>
      <c r="C243" s="149" t="s">
        <v>249</v>
      </c>
      <c r="D243" s="151"/>
      <c r="E243" s="17">
        <v>337203</v>
      </c>
      <c r="F243" s="17">
        <v>337203</v>
      </c>
    </row>
    <row r="244" spans="1:6" ht="30" x14ac:dyDescent="0.25">
      <c r="A244" s="55" t="s">
        <v>8</v>
      </c>
      <c r="B244" s="1" t="s">
        <v>138</v>
      </c>
      <c r="C244" s="162" t="s">
        <v>440</v>
      </c>
      <c r="D244" s="142"/>
      <c r="E244" s="17">
        <v>18190</v>
      </c>
      <c r="F244" s="17">
        <v>18190</v>
      </c>
    </row>
    <row r="245" spans="1:6" x14ac:dyDescent="0.25">
      <c r="A245" s="55" t="s">
        <v>18</v>
      </c>
      <c r="B245" s="1" t="s">
        <v>133</v>
      </c>
      <c r="C245" s="131" t="s">
        <v>325</v>
      </c>
      <c r="D245" s="131"/>
      <c r="E245" s="17">
        <v>53000</v>
      </c>
      <c r="F245" s="17">
        <v>53000</v>
      </c>
    </row>
    <row r="246" spans="1:6" ht="30" x14ac:dyDescent="0.25">
      <c r="A246" s="55" t="s">
        <v>35</v>
      </c>
      <c r="B246" s="1" t="s">
        <v>123</v>
      </c>
      <c r="C246" s="131" t="s">
        <v>441</v>
      </c>
      <c r="D246" s="131"/>
      <c r="E246" s="17">
        <v>8900</v>
      </c>
      <c r="F246" s="17">
        <v>8900</v>
      </c>
    </row>
    <row r="247" spans="1:6" ht="30" x14ac:dyDescent="0.25">
      <c r="A247" s="55" t="s">
        <v>69</v>
      </c>
      <c r="B247" s="1" t="s">
        <v>124</v>
      </c>
      <c r="C247" s="131" t="s">
        <v>442</v>
      </c>
      <c r="D247" s="131"/>
      <c r="E247" s="17">
        <v>26880</v>
      </c>
      <c r="F247" s="17">
        <v>26880</v>
      </c>
    </row>
    <row r="248" spans="1:6" x14ac:dyDescent="0.25">
      <c r="A248" s="55" t="s">
        <v>71</v>
      </c>
      <c r="B248" s="1" t="s">
        <v>135</v>
      </c>
      <c r="C248" s="194" t="s">
        <v>406</v>
      </c>
      <c r="D248" s="195"/>
      <c r="E248" s="17">
        <v>20487</v>
      </c>
      <c r="F248" s="17">
        <v>20487</v>
      </c>
    </row>
    <row r="249" spans="1:6" ht="30" x14ac:dyDescent="0.25">
      <c r="A249" s="55" t="s">
        <v>73</v>
      </c>
      <c r="B249" s="1" t="s">
        <v>13</v>
      </c>
      <c r="C249" s="131" t="s">
        <v>407</v>
      </c>
      <c r="D249" s="131"/>
      <c r="E249" s="17">
        <v>5310</v>
      </c>
      <c r="F249" s="17">
        <v>5310</v>
      </c>
    </row>
    <row r="250" spans="1:6" ht="30" x14ac:dyDescent="0.25">
      <c r="A250" s="55" t="s">
        <v>140</v>
      </c>
      <c r="B250" s="1" t="s">
        <v>139</v>
      </c>
      <c r="C250" s="155" t="s">
        <v>162</v>
      </c>
      <c r="D250" s="155"/>
      <c r="E250" s="17">
        <v>30</v>
      </c>
      <c r="F250" s="17">
        <v>30</v>
      </c>
    </row>
    <row r="251" spans="1:6" ht="30" x14ac:dyDescent="0.25">
      <c r="A251" s="55" t="s">
        <v>142</v>
      </c>
      <c r="B251" s="1" t="s">
        <v>141</v>
      </c>
      <c r="C251" s="152" t="s">
        <v>443</v>
      </c>
      <c r="D251" s="153"/>
      <c r="E251" s="17">
        <v>16750</v>
      </c>
      <c r="F251" s="17">
        <v>16750</v>
      </c>
    </row>
    <row r="252" spans="1:6" ht="30" x14ac:dyDescent="0.25">
      <c r="A252" s="55" t="s">
        <v>171</v>
      </c>
      <c r="B252" s="1" t="s">
        <v>445</v>
      </c>
      <c r="C252" s="152" t="s">
        <v>446</v>
      </c>
      <c r="D252" s="153"/>
      <c r="E252" s="17">
        <v>2000</v>
      </c>
      <c r="F252" s="17">
        <v>7000</v>
      </c>
    </row>
    <row r="253" spans="1:6" ht="30" x14ac:dyDescent="0.25">
      <c r="A253" s="55" t="s">
        <v>172</v>
      </c>
      <c r="B253" s="1" t="s">
        <v>143</v>
      </c>
      <c r="C253" s="162" t="s">
        <v>497</v>
      </c>
      <c r="D253" s="142"/>
      <c r="E253" s="17">
        <v>3900</v>
      </c>
      <c r="F253" s="17">
        <v>6600</v>
      </c>
    </row>
    <row r="254" spans="1:6" ht="30" x14ac:dyDescent="0.25">
      <c r="A254" s="55" t="s">
        <v>444</v>
      </c>
      <c r="B254" s="1" t="s">
        <v>206</v>
      </c>
      <c r="C254" s="162" t="s">
        <v>447</v>
      </c>
      <c r="D254" s="141"/>
      <c r="E254" s="17">
        <v>100</v>
      </c>
      <c r="F254" s="17">
        <v>100</v>
      </c>
    </row>
    <row r="255" spans="1:6" x14ac:dyDescent="0.25">
      <c r="A255" s="135" t="s">
        <v>144</v>
      </c>
      <c r="B255" s="136"/>
      <c r="C255" s="136"/>
      <c r="D255" s="137"/>
      <c r="E255" s="78">
        <f>E256+E257+E258+E259</f>
        <v>14500</v>
      </c>
      <c r="F255" s="78">
        <f>F256+F257+F258+F259</f>
        <v>14614</v>
      </c>
    </row>
    <row r="256" spans="1:6" ht="30" x14ac:dyDescent="0.25">
      <c r="A256" s="57" t="s">
        <v>5</v>
      </c>
      <c r="B256" s="1" t="s">
        <v>294</v>
      </c>
      <c r="C256" s="149" t="s">
        <v>498</v>
      </c>
      <c r="D256" s="151"/>
      <c r="E256" s="17">
        <v>6500</v>
      </c>
      <c r="F256" s="17">
        <v>8614</v>
      </c>
    </row>
    <row r="257" spans="1:6" ht="30" x14ac:dyDescent="0.25">
      <c r="A257" s="57" t="s">
        <v>8</v>
      </c>
      <c r="B257" s="1" t="s">
        <v>204</v>
      </c>
      <c r="C257" s="149" t="s">
        <v>448</v>
      </c>
      <c r="D257" s="151"/>
      <c r="E257" s="17">
        <v>4000</v>
      </c>
      <c r="F257" s="17">
        <v>4000</v>
      </c>
    </row>
    <row r="258" spans="1:6" ht="30" x14ac:dyDescent="0.25">
      <c r="A258" s="57" t="s">
        <v>18</v>
      </c>
      <c r="B258" s="1" t="s">
        <v>205</v>
      </c>
      <c r="C258" s="149" t="s">
        <v>449</v>
      </c>
      <c r="D258" s="151"/>
      <c r="E258" s="17">
        <v>2000</v>
      </c>
      <c r="F258" s="17">
        <v>2000</v>
      </c>
    </row>
    <row r="259" spans="1:6" ht="30" x14ac:dyDescent="0.25">
      <c r="A259" s="57" t="s">
        <v>35</v>
      </c>
      <c r="B259" s="1" t="s">
        <v>450</v>
      </c>
      <c r="C259" s="150" t="s">
        <v>381</v>
      </c>
      <c r="D259" s="151"/>
      <c r="E259" s="17">
        <v>2000</v>
      </c>
      <c r="F259" s="17">
        <v>0</v>
      </c>
    </row>
    <row r="260" spans="1:6" x14ac:dyDescent="0.25">
      <c r="A260" s="172" t="s">
        <v>198</v>
      </c>
      <c r="B260" s="173"/>
      <c r="C260" s="173"/>
      <c r="D260" s="174"/>
      <c r="E260" s="46">
        <f t="shared" ref="E260:F260" si="18">E261</f>
        <v>398500</v>
      </c>
      <c r="F260" s="46">
        <f t="shared" si="18"/>
        <v>398917</v>
      </c>
    </row>
    <row r="261" spans="1:6" x14ac:dyDescent="0.25">
      <c r="A261" s="159" t="s">
        <v>199</v>
      </c>
      <c r="B261" s="160"/>
      <c r="C261" s="160"/>
      <c r="D261" s="161"/>
      <c r="E261" s="19">
        <f>E262+E281</f>
        <v>398500</v>
      </c>
      <c r="F261" s="19">
        <f>F262+F281</f>
        <v>398917</v>
      </c>
    </row>
    <row r="262" spans="1:6" x14ac:dyDescent="0.25">
      <c r="A262" s="118" t="s">
        <v>200</v>
      </c>
      <c r="B262" s="119"/>
      <c r="C262" s="119"/>
      <c r="D262" s="120"/>
      <c r="E262" s="18">
        <f>E263+E276</f>
        <v>350400</v>
      </c>
      <c r="F262" s="18">
        <f>F263+F276</f>
        <v>350817</v>
      </c>
    </row>
    <row r="263" spans="1:6" x14ac:dyDescent="0.25">
      <c r="A263" s="154" t="s">
        <v>201</v>
      </c>
      <c r="B263" s="147"/>
      <c r="C263" s="147"/>
      <c r="D263" s="148"/>
      <c r="E263" s="16">
        <f t="shared" ref="E263:F264" si="19">E264</f>
        <v>346870</v>
      </c>
      <c r="F263" s="16">
        <f t="shared" si="19"/>
        <v>347287</v>
      </c>
    </row>
    <row r="264" spans="1:6" x14ac:dyDescent="0.25">
      <c r="A264" s="159" t="s">
        <v>173</v>
      </c>
      <c r="B264" s="160"/>
      <c r="C264" s="160"/>
      <c r="D264" s="161"/>
      <c r="E264" s="19">
        <f t="shared" si="19"/>
        <v>346870</v>
      </c>
      <c r="F264" s="19">
        <f t="shared" si="19"/>
        <v>347287</v>
      </c>
    </row>
    <row r="265" spans="1:6" x14ac:dyDescent="0.25">
      <c r="A265" s="159" t="s">
        <v>202</v>
      </c>
      <c r="B265" s="160"/>
      <c r="C265" s="160"/>
      <c r="D265" s="161"/>
      <c r="E265" s="19">
        <f>SUM(E266:E275)</f>
        <v>346870</v>
      </c>
      <c r="F265" s="19">
        <f>SUM(F266:F275)</f>
        <v>347287</v>
      </c>
    </row>
    <row r="266" spans="1:6" x14ac:dyDescent="0.25">
      <c r="A266" s="50" t="s">
        <v>5</v>
      </c>
      <c r="B266" s="21" t="s">
        <v>161</v>
      </c>
      <c r="C266" s="143" t="s">
        <v>267</v>
      </c>
      <c r="D266" s="143"/>
      <c r="E266" s="17">
        <v>227360</v>
      </c>
      <c r="F266" s="17">
        <v>227360</v>
      </c>
    </row>
    <row r="267" spans="1:6" ht="30" x14ac:dyDescent="0.25">
      <c r="A267" s="50" t="s">
        <v>8</v>
      </c>
      <c r="B267" s="21" t="s">
        <v>138</v>
      </c>
      <c r="C267" s="143" t="s">
        <v>234</v>
      </c>
      <c r="D267" s="143"/>
      <c r="E267" s="17">
        <v>21980</v>
      </c>
      <c r="F267" s="17">
        <v>21980</v>
      </c>
    </row>
    <row r="268" spans="1:6" x14ac:dyDescent="0.25">
      <c r="A268" s="50" t="s">
        <v>18</v>
      </c>
      <c r="B268" s="21" t="s">
        <v>133</v>
      </c>
      <c r="C268" s="143" t="s">
        <v>207</v>
      </c>
      <c r="D268" s="143"/>
      <c r="E268" s="17">
        <v>41100</v>
      </c>
      <c r="F268" s="17">
        <v>41100</v>
      </c>
    </row>
    <row r="269" spans="1:6" ht="30" x14ac:dyDescent="0.25">
      <c r="A269" s="50" t="s">
        <v>35</v>
      </c>
      <c r="B269" s="21" t="s">
        <v>123</v>
      </c>
      <c r="C269" s="143" t="s">
        <v>451</v>
      </c>
      <c r="D269" s="143"/>
      <c r="E269" s="17">
        <v>6600</v>
      </c>
      <c r="F269" s="17">
        <v>6800</v>
      </c>
    </row>
    <row r="270" spans="1:6" ht="30" x14ac:dyDescent="0.25">
      <c r="A270" s="50" t="s">
        <v>69</v>
      </c>
      <c r="B270" s="21" t="s">
        <v>124</v>
      </c>
      <c r="C270" s="143" t="s">
        <v>268</v>
      </c>
      <c r="D270" s="143"/>
      <c r="E270" s="17">
        <v>5650</v>
      </c>
      <c r="F270" s="17">
        <v>5650</v>
      </c>
    </row>
    <row r="271" spans="1:6" x14ac:dyDescent="0.25">
      <c r="A271" s="50" t="s">
        <v>71</v>
      </c>
      <c r="B271" s="21" t="s">
        <v>135</v>
      </c>
      <c r="C271" s="152" t="s">
        <v>452</v>
      </c>
      <c r="D271" s="153"/>
      <c r="E271" s="17">
        <v>17520</v>
      </c>
      <c r="F271" s="17">
        <v>17520</v>
      </c>
    </row>
    <row r="272" spans="1:6" ht="30" x14ac:dyDescent="0.25">
      <c r="A272" s="50" t="s">
        <v>73</v>
      </c>
      <c r="B272" s="21" t="s">
        <v>13</v>
      </c>
      <c r="C272" s="143" t="s">
        <v>287</v>
      </c>
      <c r="D272" s="143"/>
      <c r="E272" s="17">
        <v>2250</v>
      </c>
      <c r="F272" s="17">
        <v>2250</v>
      </c>
    </row>
    <row r="273" spans="1:6" x14ac:dyDescent="0.25">
      <c r="A273" s="50" t="s">
        <v>140</v>
      </c>
      <c r="B273" s="44" t="s">
        <v>225</v>
      </c>
      <c r="C273" s="141" t="s">
        <v>226</v>
      </c>
      <c r="D273" s="142"/>
      <c r="E273" s="17">
        <v>10</v>
      </c>
      <c r="F273" s="17">
        <v>10</v>
      </c>
    </row>
    <row r="274" spans="1:6" ht="30" x14ac:dyDescent="0.25">
      <c r="A274" s="50" t="s">
        <v>142</v>
      </c>
      <c r="B274" s="44" t="s">
        <v>208</v>
      </c>
      <c r="C274" s="49" t="s">
        <v>453</v>
      </c>
      <c r="D274" s="66"/>
      <c r="E274" s="17">
        <v>18400</v>
      </c>
      <c r="F274" s="17">
        <v>18400</v>
      </c>
    </row>
    <row r="275" spans="1:6" ht="30" x14ac:dyDescent="0.25">
      <c r="A275" s="50" t="s">
        <v>171</v>
      </c>
      <c r="B275" s="21" t="s">
        <v>454</v>
      </c>
      <c r="C275" s="141" t="s">
        <v>382</v>
      </c>
      <c r="D275" s="142"/>
      <c r="E275" s="17">
        <v>6000</v>
      </c>
      <c r="F275" s="17">
        <v>6217</v>
      </c>
    </row>
    <row r="276" spans="1:6" x14ac:dyDescent="0.25">
      <c r="A276" s="154" t="s">
        <v>194</v>
      </c>
      <c r="B276" s="147"/>
      <c r="C276" s="147"/>
      <c r="D276" s="148"/>
      <c r="E276" s="16">
        <f t="shared" ref="E276:F277" si="20">E277</f>
        <v>3530</v>
      </c>
      <c r="F276" s="16">
        <f t="shared" si="20"/>
        <v>3530</v>
      </c>
    </row>
    <row r="277" spans="1:6" x14ac:dyDescent="0.25">
      <c r="A277" s="159" t="s">
        <v>173</v>
      </c>
      <c r="B277" s="160"/>
      <c r="C277" s="160"/>
      <c r="D277" s="161"/>
      <c r="E277" s="19">
        <f t="shared" si="20"/>
        <v>3530</v>
      </c>
      <c r="F277" s="19">
        <f t="shared" si="20"/>
        <v>3530</v>
      </c>
    </row>
    <row r="278" spans="1:6" x14ac:dyDescent="0.25">
      <c r="A278" s="159" t="s">
        <v>202</v>
      </c>
      <c r="B278" s="160"/>
      <c r="C278" s="160"/>
      <c r="D278" s="161"/>
      <c r="E278" s="19">
        <f>E279+E280</f>
        <v>3530</v>
      </c>
      <c r="F278" s="19">
        <f>F279+F280</f>
        <v>3530</v>
      </c>
    </row>
    <row r="279" spans="1:6" x14ac:dyDescent="0.25">
      <c r="A279" s="50" t="s">
        <v>5</v>
      </c>
      <c r="B279" s="21" t="s">
        <v>160</v>
      </c>
      <c r="C279" s="143" t="s">
        <v>408</v>
      </c>
      <c r="D279" s="143"/>
      <c r="E279" s="17">
        <v>3130</v>
      </c>
      <c r="F279" s="17">
        <v>3130</v>
      </c>
    </row>
    <row r="280" spans="1:6" ht="30" x14ac:dyDescent="0.25">
      <c r="A280" s="50" t="s">
        <v>8</v>
      </c>
      <c r="B280" s="21" t="s">
        <v>343</v>
      </c>
      <c r="C280" s="162" t="s">
        <v>344</v>
      </c>
      <c r="D280" s="142"/>
      <c r="E280" s="17">
        <v>400</v>
      </c>
      <c r="F280" s="17">
        <v>400</v>
      </c>
    </row>
    <row r="281" spans="1:6" x14ac:dyDescent="0.25">
      <c r="A281" s="193" t="s">
        <v>227</v>
      </c>
      <c r="B281" s="193"/>
      <c r="C281" s="193"/>
      <c r="D281" s="193"/>
      <c r="E281" s="18">
        <f t="shared" ref="E281:F282" si="21">E282</f>
        <v>48100</v>
      </c>
      <c r="F281" s="18">
        <f t="shared" si="21"/>
        <v>48100</v>
      </c>
    </row>
    <row r="282" spans="1:6" x14ac:dyDescent="0.25">
      <c r="A282" s="154" t="s">
        <v>455</v>
      </c>
      <c r="B282" s="147"/>
      <c r="C282" s="147"/>
      <c r="D282" s="148"/>
      <c r="E282" s="16">
        <f t="shared" si="21"/>
        <v>48100</v>
      </c>
      <c r="F282" s="16">
        <f t="shared" si="21"/>
        <v>48100</v>
      </c>
    </row>
    <row r="283" spans="1:6" x14ac:dyDescent="0.25">
      <c r="A283" s="190" t="s">
        <v>202</v>
      </c>
      <c r="B283" s="190"/>
      <c r="C283" s="190"/>
      <c r="D283" s="190"/>
      <c r="E283" s="19">
        <f>+E284</f>
        <v>48100</v>
      </c>
      <c r="F283" s="19">
        <f>+F284</f>
        <v>48100</v>
      </c>
    </row>
    <row r="284" spans="1:6" ht="30" x14ac:dyDescent="0.25">
      <c r="A284" s="50" t="s">
        <v>5</v>
      </c>
      <c r="B284" s="21" t="s">
        <v>143</v>
      </c>
      <c r="C284" s="191" t="s">
        <v>456</v>
      </c>
      <c r="D284" s="192"/>
      <c r="E284" s="17">
        <v>48100</v>
      </c>
      <c r="F284" s="17">
        <v>48100</v>
      </c>
    </row>
  </sheetData>
  <mergeCells count="193">
    <mergeCell ref="A229:D229"/>
    <mergeCell ref="C74:C78"/>
    <mergeCell ref="E74:E78"/>
    <mergeCell ref="F74:F78"/>
    <mergeCell ref="A191:D191"/>
    <mergeCell ref="A149:D149"/>
    <mergeCell ref="A113:D113"/>
    <mergeCell ref="A41:D41"/>
    <mergeCell ref="C252:D252"/>
    <mergeCell ref="C79:C84"/>
    <mergeCell ref="A117:D117"/>
    <mergeCell ref="A115:D115"/>
    <mergeCell ref="A212:D212"/>
    <mergeCell ref="C89:C90"/>
    <mergeCell ref="A91:D91"/>
    <mergeCell ref="A96:A97"/>
    <mergeCell ref="C96:C97"/>
    <mergeCell ref="D96:D97"/>
    <mergeCell ref="A95:D95"/>
    <mergeCell ref="C85:C86"/>
    <mergeCell ref="C202:D202"/>
    <mergeCell ref="A204:D204"/>
    <mergeCell ref="A100:D100"/>
    <mergeCell ref="A175:D175"/>
    <mergeCell ref="A145:D145"/>
    <mergeCell ref="A141:D141"/>
    <mergeCell ref="A226:D226"/>
    <mergeCell ref="A282:D282"/>
    <mergeCell ref="A283:D283"/>
    <mergeCell ref="C284:D284"/>
    <mergeCell ref="A281:D281"/>
    <mergeCell ref="C253:D253"/>
    <mergeCell ref="A276:D276"/>
    <mergeCell ref="C273:D273"/>
    <mergeCell ref="C247:D247"/>
    <mergeCell ref="C268:D268"/>
    <mergeCell ref="C248:D248"/>
    <mergeCell ref="C249:D249"/>
    <mergeCell ref="C280:D280"/>
    <mergeCell ref="C254:D254"/>
    <mergeCell ref="C250:D250"/>
    <mergeCell ref="A264:D264"/>
    <mergeCell ref="C271:D271"/>
    <mergeCell ref="C272:D272"/>
    <mergeCell ref="A277:D277"/>
    <mergeCell ref="C257:D257"/>
    <mergeCell ref="C279:D279"/>
    <mergeCell ref="A261:D261"/>
    <mergeCell ref="A228:D228"/>
    <mergeCell ref="A262:D262"/>
    <mergeCell ref="A278:D278"/>
    <mergeCell ref="C269:D269"/>
    <mergeCell ref="A15:D15"/>
    <mergeCell ref="A16:D16"/>
    <mergeCell ref="A30:D30"/>
    <mergeCell ref="A35:D35"/>
    <mergeCell ref="D59:D60"/>
    <mergeCell ref="D63:D64"/>
    <mergeCell ref="A39:D39"/>
    <mergeCell ref="A135:D135"/>
    <mergeCell ref="B127:D127"/>
    <mergeCell ref="A139:D139"/>
    <mergeCell ref="A133:D133"/>
    <mergeCell ref="A42:D42"/>
    <mergeCell ref="A65:D65"/>
    <mergeCell ref="A54:D54"/>
    <mergeCell ref="A58:D58"/>
    <mergeCell ref="A62:D62"/>
    <mergeCell ref="A66:D66"/>
    <mergeCell ref="C71:C73"/>
    <mergeCell ref="D71:D73"/>
    <mergeCell ref="A108:D108"/>
    <mergeCell ref="A112:D112"/>
    <mergeCell ref="A126:A127"/>
    <mergeCell ref="A137:D137"/>
    <mergeCell ref="A104:D104"/>
    <mergeCell ref="A131:D131"/>
    <mergeCell ref="C92:C94"/>
    <mergeCell ref="A121:D121"/>
    <mergeCell ref="A98:D98"/>
    <mergeCell ref="A2:D2"/>
    <mergeCell ref="B6:D6"/>
    <mergeCell ref="A3:D3"/>
    <mergeCell ref="A4:D4"/>
    <mergeCell ref="A5:D5"/>
    <mergeCell ref="A26:D26"/>
    <mergeCell ref="A27:A28"/>
    <mergeCell ref="C27:C28"/>
    <mergeCell ref="D27:D28"/>
    <mergeCell ref="A10:D10"/>
    <mergeCell ref="A11:D11"/>
    <mergeCell ref="B12:D12"/>
    <mergeCell ref="A18:D18"/>
    <mergeCell ref="A19:D19"/>
    <mergeCell ref="C22:C25"/>
    <mergeCell ref="D22:D25"/>
    <mergeCell ref="C87:C88"/>
    <mergeCell ref="A196:D196"/>
    <mergeCell ref="A217:D217"/>
    <mergeCell ref="A218:D218"/>
    <mergeCell ref="A265:D265"/>
    <mergeCell ref="C267:D267"/>
    <mergeCell ref="C266:D266"/>
    <mergeCell ref="C198:D198"/>
    <mergeCell ref="A215:D215"/>
    <mergeCell ref="A203:D203"/>
    <mergeCell ref="C244:D244"/>
    <mergeCell ref="A197:D197"/>
    <mergeCell ref="C245:D245"/>
    <mergeCell ref="C258:D258"/>
    <mergeCell ref="C199:D199"/>
    <mergeCell ref="C246:D246"/>
    <mergeCell ref="A242:D242"/>
    <mergeCell ref="A235:D235"/>
    <mergeCell ref="A236:D236"/>
    <mergeCell ref="A214:D214"/>
    <mergeCell ref="A220:D220"/>
    <mergeCell ref="A221:D221"/>
    <mergeCell ref="C256:D256"/>
    <mergeCell ref="A260:D260"/>
    <mergeCell ref="A263:D263"/>
    <mergeCell ref="C275:D275"/>
    <mergeCell ref="C270:D270"/>
    <mergeCell ref="A102:D102"/>
    <mergeCell ref="A106:D106"/>
    <mergeCell ref="A119:D119"/>
    <mergeCell ref="B126:D126"/>
    <mergeCell ref="A143:D143"/>
    <mergeCell ref="C251:D251"/>
    <mergeCell ref="A194:D194"/>
    <mergeCell ref="C259:D259"/>
    <mergeCell ref="A231:D231"/>
    <mergeCell ref="A232:D232"/>
    <mergeCell ref="C243:D243"/>
    <mergeCell ref="A206:D206"/>
    <mergeCell ref="A211:D211"/>
    <mergeCell ref="A255:D255"/>
    <mergeCell ref="A241:D241"/>
    <mergeCell ref="C240:D240"/>
    <mergeCell ref="C238:D238"/>
    <mergeCell ref="C239:D239"/>
    <mergeCell ref="A201:D201"/>
    <mergeCell ref="C195:D195"/>
    <mergeCell ref="A237:D237"/>
    <mergeCell ref="A223:D223"/>
    <mergeCell ref="A224:D224"/>
    <mergeCell ref="A234:D234"/>
    <mergeCell ref="A208:D208"/>
    <mergeCell ref="A209:D209"/>
    <mergeCell ref="A147:D147"/>
    <mergeCell ref="A151:D151"/>
    <mergeCell ref="A153:D153"/>
    <mergeCell ref="A172:D172"/>
    <mergeCell ref="A173:D173"/>
    <mergeCell ref="A165:D165"/>
    <mergeCell ref="C200:D200"/>
    <mergeCell ref="A186:D186"/>
    <mergeCell ref="A184:D184"/>
    <mergeCell ref="A181:D181"/>
    <mergeCell ref="A166:D166"/>
    <mergeCell ref="A170:D170"/>
    <mergeCell ref="A176:D176"/>
    <mergeCell ref="A193:D193"/>
    <mergeCell ref="A182:D182"/>
    <mergeCell ref="A187:D187"/>
    <mergeCell ref="A178:D178"/>
    <mergeCell ref="A179:D179"/>
    <mergeCell ref="A155:D155"/>
    <mergeCell ref="A163:D163"/>
    <mergeCell ref="A159:D159"/>
    <mergeCell ref="A190:D190"/>
    <mergeCell ref="F22:F25"/>
    <mergeCell ref="F27:F28"/>
    <mergeCell ref="F71:F73"/>
    <mergeCell ref="F79:F84"/>
    <mergeCell ref="F92:F94"/>
    <mergeCell ref="F96:F97"/>
    <mergeCell ref="F126:F127"/>
    <mergeCell ref="A161:D161"/>
    <mergeCell ref="E22:E25"/>
    <mergeCell ref="E27:E28"/>
    <mergeCell ref="E71:E73"/>
    <mergeCell ref="E79:E84"/>
    <mergeCell ref="E92:E94"/>
    <mergeCell ref="E96:E97"/>
    <mergeCell ref="E126:E127"/>
    <mergeCell ref="A69:D69"/>
    <mergeCell ref="A70:D70"/>
    <mergeCell ref="A37:D37"/>
    <mergeCell ref="A110:D110"/>
    <mergeCell ref="A157:D157"/>
    <mergeCell ref="A123:D123"/>
    <mergeCell ref="A125:D125"/>
  </mergeCells>
  <phoneticPr fontId="2" type="noConversion"/>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Program rada odjela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Joakim Filić</dc:creator>
  <cp:lastModifiedBy>Mario Krizanac</cp:lastModifiedBy>
  <cp:lastPrinted>2024-12-16T07:13:21Z</cp:lastPrinted>
  <dcterms:created xsi:type="dcterms:W3CDTF">2018-05-24T12:52:33Z</dcterms:created>
  <dcterms:modified xsi:type="dcterms:W3CDTF">2025-03-26T09:06:42Z</dcterms:modified>
</cp:coreProperties>
</file>