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torage-01\Public\Samouprava\Pavo Štimac\Projekt - Razvoj pametnih i održivih rješenja i usluga u gradu Požegi\Javna nabava\Pavo-priprema\Pametni pješački prijelazi\"/>
    </mc:Choice>
  </mc:AlternateContent>
  <bookViews>
    <workbookView xWindow="35340" yWindow="-105" windowWidth="35670" windowHeight="19560" activeTab="1"/>
  </bookViews>
  <sheets>
    <sheet name="Naslovna strana" sheetId="1" r:id="rId1"/>
    <sheet name="Građevinski radovi i oprema" sheetId="2" r:id="rId2"/>
    <sheet name="Elek. montažni radovi i oprema" sheetId="3" r:id="rId3"/>
    <sheet name="Smart platforma" sheetId="4" r:id="rId4"/>
    <sheet name="Rekapitulacija" sheetId="5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4" l="1"/>
  <c r="I19" i="4" s="1"/>
  <c r="I110" i="3" l="1"/>
  <c r="I99" i="3"/>
  <c r="I82" i="3"/>
  <c r="I69" i="3"/>
  <c r="I52" i="3"/>
  <c r="I22" i="3"/>
  <c r="I3" i="3"/>
  <c r="I18" i="3" s="1"/>
  <c r="I31" i="2"/>
  <c r="I25" i="2"/>
  <c r="I3" i="2"/>
  <c r="I122" i="3" l="1"/>
  <c r="H5" i="5" s="1"/>
  <c r="I38" i="2"/>
  <c r="H3" i="5" s="1"/>
  <c r="H7" i="5"/>
  <c r="H9" i="5" l="1"/>
  <c r="H11" i="5" s="1"/>
  <c r="H13" i="5" s="1"/>
</calcChain>
</file>

<file path=xl/sharedStrings.xml><?xml version="1.0" encoding="utf-8"?>
<sst xmlns="http://schemas.openxmlformats.org/spreadsheetml/2006/main" count="200" uniqueCount="174">
  <si>
    <t>Dostaviti:</t>
  </si>
  <si>
    <t>ISO 9001 certifikat ili jednakovrijedan proizvođača opreme</t>
  </si>
  <si>
    <t>ISO 14001 certifikat ili jednakovrijedan proizvođača opreme</t>
  </si>
  <si>
    <t xml:space="preserve">Tehničke listove nuđene opreme ovjerene od proizvođača </t>
  </si>
  <si>
    <t>Ponuditelj treba dostaviti pismo proizvođača kojim ovjerava ponuditelja za nuđenje ovog natječaja</t>
  </si>
  <si>
    <t>Opis</t>
  </si>
  <si>
    <t>Jedinica mjere</t>
  </si>
  <si>
    <t>Količina</t>
  </si>
  <si>
    <t>Jedinična cijena</t>
  </si>
  <si>
    <t>Ukupno</t>
  </si>
  <si>
    <t>1.1.</t>
  </si>
  <si>
    <t>GRAĐEVINSKI RADOVI Pješački prijelaz</t>
  </si>
  <si>
    <t>kpl</t>
  </si>
  <si>
    <t>Izvid lokacije radova te uvođenje u radove.</t>
  </si>
  <si>
    <t>Osiguranje mjesta radova u skladu sa zahtjevima rada na siguran način.</t>
  </si>
  <si>
    <t>Izrade drvene oplate za temelj prema nacrtu.</t>
  </si>
  <si>
    <t>Postavljanje šablone i temeljnih vijaka, te postavljanje PVC cijevi za kabele (20m).</t>
  </si>
  <si>
    <t>Betoniranje temelja stupa sa svježim betonom C25/30 (MB30), ukupno 2m3</t>
  </si>
  <si>
    <t xml:space="preserve">Rezanje betonskih ili asfaltnih površina u dužini 14m. </t>
  </si>
  <si>
    <t>Dobava i ugradnja PVC cijev Ø75mm u iskopani kanal (dužina do 20m).</t>
  </si>
  <si>
    <t>Dobava i polaganje Zn gromobranskog profila 3x25mm dužine 15m.</t>
  </si>
  <si>
    <t>Dobava i polaganje trake upozorenja "podzemni električni kabel".</t>
  </si>
  <si>
    <t>Zatrpavanje kanala uz nabijanje zemlje.</t>
  </si>
  <si>
    <t>Odvoz viška iskopanog materijala i dovođenja mjesta radova u prijašnje stanje.</t>
  </si>
  <si>
    <t>Sudjelovanje prilikom predaje radova investitoru.</t>
  </si>
  <si>
    <t>1.2.</t>
  </si>
  <si>
    <t>GRAĐEVINSKI MATERIJAL Pješački prijelaz</t>
  </si>
  <si>
    <t>1.2.1.</t>
  </si>
  <si>
    <t>STUP</t>
  </si>
  <si>
    <t>kom</t>
  </si>
  <si>
    <t>Čelični stup visine 6m</t>
  </si>
  <si>
    <t>Cilindrični stup izrađen od čelika u vruće cinčan.</t>
  </si>
  <si>
    <t>Stup posjeduje statički proračun za namjenu nostivosti svjetiljke i znaka.</t>
  </si>
  <si>
    <t>Uz stup se isporučuje šablona za temeljne vijke.</t>
  </si>
  <si>
    <t>1.2.2.</t>
  </si>
  <si>
    <t>TEMELJNI VIJCI</t>
  </si>
  <si>
    <t>Temeljni vijak za stup.</t>
  </si>
  <si>
    <t>Temeljni vijci određeni su u statičkom proračunu.</t>
  </si>
  <si>
    <t>Temeljni vijci izrađeni od čelika S235H ili S355J2; pocinčani</t>
  </si>
  <si>
    <t>Komplet sadrži 4 vijka i pripadajuće vezivne elemente (matice, podloške)</t>
  </si>
  <si>
    <t>UKUPNO GRAĐEVINSKI RADOVI I OPREMA</t>
  </si>
  <si>
    <t>2.1.</t>
  </si>
  <si>
    <t>ELEKTROMONTAŽA Pješački prijelaz</t>
  </si>
  <si>
    <t>2.1.1.</t>
  </si>
  <si>
    <t>Ugradnja kompleta Sigurni Pješački Prijelaz na stup, ožičenje i spajanje u električnim ormarićima i razvodnim kutijama.</t>
  </si>
  <si>
    <t>Dobava i ugradnja električne kutije "razdjelnika" sa tri uvodnice na stup javne rasvjete. Obavezno izviditi koji je presjek i promjer kabela te broj vodiča.</t>
  </si>
  <si>
    <t>Spajanje kabela za javnu rasvjetu u električnu kutiju, spajanje kabela za svjetiljku javne rasvjete te spajanje kabela za opremu za Sigurni Pješački Prijelaz.</t>
  </si>
  <si>
    <t>Spajanje kabela NYY-J 2,5 mm2 na električni upravljački ormarić SPP.</t>
  </si>
  <si>
    <t>Spajanje trake za uzemljenje na oba stupa SPP.</t>
  </si>
  <si>
    <t>Izrada zaštitnog premaza  stupa bitumenom, do visine  0,5m od podloge.</t>
  </si>
  <si>
    <t xml:space="preserve">Puštanje u pogon opreme Sigurni Pješački Prijelaz. Provjera rada. </t>
  </si>
  <si>
    <t>UKUPNO ELEKTROMONTAŽA</t>
  </si>
  <si>
    <t>2.2.</t>
  </si>
  <si>
    <t>ELEKTRO OPREMA</t>
  </si>
  <si>
    <t>2.2.1.</t>
  </si>
  <si>
    <t>SVJETILJKE</t>
  </si>
  <si>
    <t>LED svjetiljka za rasvjetljavanje pješaka na pješačkom prijelazu</t>
  </si>
  <si>
    <t>Energetski razred: A++</t>
  </si>
  <si>
    <t>Maksimalna snaga 107W</t>
  </si>
  <si>
    <t>Ulazno napajanje: 24VDC</t>
  </si>
  <si>
    <t>Faktor snage: 0.95</t>
  </si>
  <si>
    <t>Faktor uzvrata boja: CRI &gt;70</t>
  </si>
  <si>
    <t>Pokrov svjetiljke od kaljenog stakla</t>
  </si>
  <si>
    <t>Stupanj zaštite od udarca min. IP66</t>
  </si>
  <si>
    <t>Stupanj zaštite od udara min. IK09</t>
  </si>
  <si>
    <t>Svjetiljka treba zadovoljiti svjetlotehničke uvjete u skladu sa NN 128/2020 Pravilnikom (sekcija pješački prijelazi)</t>
  </si>
  <si>
    <t>Temperatura svjetlosti: 4000K</t>
  </si>
  <si>
    <t>Svjetiljka se otvara na stupu bez dodatnih alata</t>
  </si>
  <si>
    <t>Isporučeno sa ugrađenim prekidačem koji pri otvaranju svjetiljke opremu dovodi u beznaponsko stanje</t>
  </si>
  <si>
    <t>Svjetiljka radi na 40% snage kada nema pješaka. Pri dolasku pješaka svjetiljka se aktivira senzorom ili tipkalom sa stupa te podiže snagu sa 40% na 100% snage</t>
  </si>
  <si>
    <t>Maksimalna masa: 7 kg</t>
  </si>
  <si>
    <t>Ce izjavu o sukladnosti</t>
  </si>
  <si>
    <t>Svjetlotehički proračun u skladu sa NN 128/2020</t>
  </si>
  <si>
    <t>2.2.2.</t>
  </si>
  <si>
    <t>ZNAK SA POZADINSKIM OSVJETLJENJEM</t>
  </si>
  <si>
    <t>-Napajanje 12VDC (11Vdc-15Vdc)</t>
  </si>
  <si>
    <t>-Maksimalna snaga znaka 25W</t>
  </si>
  <si>
    <t>-LED diode raspoređene na 4 strane</t>
  </si>
  <si>
    <t>-Svjetlosni intenzitet 300 cd</t>
  </si>
  <si>
    <r>
      <t xml:space="preserve">-Temperatura boje 6000 K </t>
    </r>
    <r>
      <rPr>
        <sz val="11"/>
        <color theme="1"/>
        <rFont val="Calibri"/>
        <family val="2"/>
      </rPr>
      <t>÷</t>
    </r>
    <r>
      <rPr>
        <sz val="11"/>
        <color theme="1"/>
        <rFont val="Calibri"/>
        <family val="2"/>
        <charset val="238"/>
      </rPr>
      <t xml:space="preserve"> 8000 K</t>
    </r>
  </si>
  <si>
    <t>-Klasa izolacije III</t>
  </si>
  <si>
    <r>
      <t xml:space="preserve">-Radna temperatura -10 °C </t>
    </r>
    <r>
      <rPr>
        <sz val="11"/>
        <color theme="1"/>
        <rFont val="Calibri"/>
        <family val="2"/>
      </rPr>
      <t>÷</t>
    </r>
    <r>
      <rPr>
        <sz val="11"/>
        <color theme="1"/>
        <rFont val="Calibri"/>
        <family val="2"/>
        <charset val="238"/>
      </rPr>
      <t xml:space="preserve"> +55°C</t>
    </r>
  </si>
  <si>
    <t>-Razred zaštite IP54</t>
  </si>
  <si>
    <r>
      <t>-Površina emisije 0,35 m</t>
    </r>
    <r>
      <rPr>
        <sz val="11"/>
        <color theme="1"/>
        <rFont val="Calibri"/>
        <family val="2"/>
      </rPr>
      <t>²</t>
    </r>
  </si>
  <si>
    <t>-Pozadinsko LED osvjetljenje s obje strane</t>
  </si>
  <si>
    <t>-Znak sadrži i 3,5m napojnog H07RN kabela</t>
  </si>
  <si>
    <r>
      <t xml:space="preserve">-Mogućnost montaže pomoću univerzalne obujmice ili uz </t>
    </r>
    <r>
      <rPr>
        <sz val="11"/>
        <color theme="1"/>
        <rFont val="Calibri"/>
        <family val="2"/>
      </rPr>
      <t>Ø</t>
    </r>
    <r>
      <rPr>
        <sz val="11"/>
        <color theme="1"/>
        <rFont val="Calibri"/>
        <family val="2"/>
        <charset val="238"/>
      </rPr>
      <t>60/</t>
    </r>
    <r>
      <rPr>
        <sz val="11"/>
        <color theme="1"/>
        <rFont val="Calibri"/>
        <family val="2"/>
      </rPr>
      <t>Ø</t>
    </r>
    <r>
      <rPr>
        <sz val="11"/>
        <color theme="1"/>
        <rFont val="Calibri"/>
        <family val="2"/>
        <charset val="238"/>
      </rPr>
      <t>90 nosače</t>
    </r>
  </si>
  <si>
    <t>-Dimenzije osvijetljene površine 600x600mm</t>
  </si>
  <si>
    <t>-Dimenzije znaka bez nosača 646x730x63 mm (+/- 5%)</t>
  </si>
  <si>
    <t>2.2.3.</t>
  </si>
  <si>
    <t>LED BLJESKALICE</t>
  </si>
  <si>
    <t>-Ulazni napon 12 VDC</t>
  </si>
  <si>
    <t>-Zaštita od prenapona i zamijene polariteta</t>
  </si>
  <si>
    <t>-Snaga 2x4.2W</t>
  </si>
  <si>
    <t>-Bočni prihvat</t>
  </si>
  <si>
    <t>-Dimenzije bez nosača 600x160x58,5 mm (+/- 5%)</t>
  </si>
  <si>
    <t>-Masa 3kg bez nosača</t>
  </si>
  <si>
    <t>-60 bljesaka/min</t>
  </si>
  <si>
    <t>-Boja bljeskalica jantarna</t>
  </si>
  <si>
    <t>-IP67</t>
  </si>
  <si>
    <t>2.2.4.</t>
  </si>
  <si>
    <t>UPRAVLJAČKI MODUL</t>
  </si>
  <si>
    <t>Dobava i montaža upravljačkog modula u kućištu samostojećeg ormara prema sljedećim karakteristikama:</t>
  </si>
  <si>
    <t>-Napajanje 100-240 Vac</t>
  </si>
  <si>
    <t>-Izlazno napajanje 24Vdc za LED svjetiljke</t>
  </si>
  <si>
    <t>-Izlazno napajanje 12Vdc za znakove s pozadinskim osvijetljenjem, bljeskalice, tipkala i senzore</t>
  </si>
  <si>
    <t>-Kućište od fiberglasa s postoljem</t>
  </si>
  <si>
    <t>-Klasa izolacije I</t>
  </si>
  <si>
    <t>-Razred zaštite IP44</t>
  </si>
  <si>
    <t>-Masa 30 kg</t>
  </si>
  <si>
    <t>-Dimenzije 655x1100x300 mm (+/- 5%)</t>
  </si>
  <si>
    <r>
      <t xml:space="preserve">-Radna temperatura -10°C </t>
    </r>
    <r>
      <rPr>
        <sz val="11"/>
        <color theme="1"/>
        <rFont val="Calibri"/>
        <family val="2"/>
      </rPr>
      <t>÷</t>
    </r>
    <r>
      <rPr>
        <sz val="11"/>
        <color theme="1"/>
        <rFont val="Calibri"/>
        <family val="2"/>
        <charset val="238"/>
      </rPr>
      <t xml:space="preserve"> +50°C</t>
    </r>
  </si>
  <si>
    <t>-Vremenska jedinica</t>
  </si>
  <si>
    <t>-Kartica za bljeskalice</t>
  </si>
  <si>
    <t>-Ugrađeno napajanje za bljeskalice L50 flash 10%</t>
  </si>
  <si>
    <t>-Ugrađena baterija kapaciteta 45Ah</t>
  </si>
  <si>
    <t>-Ormar je građen tako da se noću napaja iz ulične rasvjete, a danju koristi vlastitu bateriju</t>
  </si>
  <si>
    <t>2.2.5.</t>
  </si>
  <si>
    <t>TIPKALO ZA UKLJUČENJE JAKOG OSVJETLJENJA</t>
  </si>
  <si>
    <t>Dobava i montaža tipkala za uključenje jakog osvjetljenja prema sljedećim karakteristikama:</t>
  </si>
  <si>
    <t>-Mehaničko upravljanje</t>
  </si>
  <si>
    <t xml:space="preserve">-Napon napajanja 12 VDC </t>
  </si>
  <si>
    <t>-Signalni LED indikator aktivacije</t>
  </si>
  <si>
    <t>-Dimenzije 200x80x70 mm (+/- 5%)</t>
  </si>
  <si>
    <t>-Maksimalna masa 0,4 kg</t>
  </si>
  <si>
    <t>-Radna temperatura -10÷55 °C</t>
  </si>
  <si>
    <t>-Mogućnost montaže na stup promjera 102 mm</t>
  </si>
  <si>
    <t>2.2.6.</t>
  </si>
  <si>
    <t>SENZOR PRISUTNOSTI PJEŠAKA</t>
  </si>
  <si>
    <t>Dobava i montaža senzora prisutnosti pješaka prema sljedećim karakteristikama:</t>
  </si>
  <si>
    <t>-Tehnologija aktivno infracrveno</t>
  </si>
  <si>
    <t>-IP54</t>
  </si>
  <si>
    <t>-Napajanje 12VDC</t>
  </si>
  <si>
    <t>-Maksimalna visina montaže 3m</t>
  </si>
  <si>
    <t>-Radna temperatura</t>
  </si>
  <si>
    <t>-Maksimalno vrijeme reakcije 0,5s</t>
  </si>
  <si>
    <t>-Radna temperatura -20°C to +60°C</t>
  </si>
  <si>
    <t xml:space="preserve">-Mogućnost montaže na stup 60/90mm </t>
  </si>
  <si>
    <t>UKUPNO ELEKTROMONTAŽA I OPREMA</t>
  </si>
  <si>
    <t>3.1.</t>
  </si>
  <si>
    <t>SMART PLATFORMA</t>
  </si>
  <si>
    <t>3.1.1.</t>
  </si>
  <si>
    <t>UKUPNO SMART PLATFORMA</t>
  </si>
  <si>
    <t>REKAPITULACIJA</t>
  </si>
  <si>
    <t>Redni broj</t>
  </si>
  <si>
    <t>2. Elektromontažni radovi i oprema</t>
  </si>
  <si>
    <t>1. Građevinski radovi i oprema</t>
  </si>
  <si>
    <t>3. Smart platforma</t>
  </si>
  <si>
    <t xml:space="preserve">Nabava i montaža smart rješenja za sigurni pješački prijelaz </t>
  </si>
  <si>
    <t>Ukupno bez PDV-a (€)</t>
  </si>
  <si>
    <t>PDV</t>
  </si>
  <si>
    <t>Ukupno s PDV (€)</t>
  </si>
  <si>
    <r>
      <rPr>
        <b/>
        <sz val="11"/>
        <color theme="1"/>
        <rFont val="Aptos Narrow"/>
        <family val="2"/>
        <charset val="238"/>
        <scheme val="minor"/>
      </rPr>
      <t>NARUČITELJ:</t>
    </r>
    <r>
      <rPr>
        <sz val="11"/>
        <color theme="1"/>
        <rFont val="Aptos Narrow"/>
        <family val="2"/>
        <charset val="238"/>
        <scheme val="minor"/>
      </rPr>
      <t xml:space="preserve"> Grad Požega, Trg Sv. Trojstva 1, 34 000 Požega, OIB: 95699596710</t>
    </r>
  </si>
  <si>
    <t>TROŠKOVNIK</t>
  </si>
  <si>
    <r>
      <t xml:space="preserve">Iskop </t>
    </r>
    <r>
      <rPr>
        <b/>
        <sz val="11"/>
        <rFont val="Aptos Narrow"/>
        <family val="2"/>
        <charset val="238"/>
        <scheme val="minor"/>
      </rPr>
      <t>temeljne jame</t>
    </r>
    <r>
      <rPr>
        <sz val="11"/>
        <rFont val="Aptos Narrow"/>
        <family val="2"/>
        <charset val="238"/>
        <scheme val="minor"/>
      </rPr>
      <t xml:space="preserve"> za 2 stupa visine 6m (iskop 2x2m3, max. 4m3). </t>
    </r>
  </si>
  <si>
    <r>
      <t xml:space="preserve">Iskop kabelskog kanala za polaganje PHD cijevi dimenzija širine 40 i dubine 80cm, (do 10 m duljine). </t>
    </r>
    <r>
      <rPr>
        <b/>
        <sz val="11"/>
        <rFont val="Aptos Narrow"/>
        <family val="2"/>
        <charset val="238"/>
        <scheme val="minor"/>
      </rPr>
      <t>Izvodi se sa obje strane ceste.</t>
    </r>
  </si>
  <si>
    <t>Popravak betonskih ili asfaltnih površina.</t>
  </si>
  <si>
    <t>Dobava i ugradnja asfaltne mješavine na pločnik i cestu 48m2</t>
  </si>
  <si>
    <t>Vraćanje zahvata u prvobitno stanje.</t>
  </si>
  <si>
    <t xml:space="preserve">Privremena regulacija prometa pokretnim semaforima. </t>
  </si>
  <si>
    <t xml:space="preserve">Kućište izrađeno od tlačno lijevanog aluminija, otporno na koroziju, dostaviti dokaz antikorozivnosti kućišta u skladu sa HRN EN ISO 9227 (test u slanoj komori minimalno 1500 sati) ili jednakovrijedno </t>
  </si>
  <si>
    <t>Stupanj zaštite od bliještanja: G6 ili bolje u skladu sa HRN EN 13201:2016 ili jednakovrijedno</t>
  </si>
  <si>
    <t>Modularna izvedba: Zamjena komponenti u kućištu omogućena na stupu bez skidanja: LED diode i napajanje</t>
  </si>
  <si>
    <t>ENEC certifikat ili jednakovrijedno</t>
  </si>
  <si>
    <t>ENEC + certifikat ili jednakovrijedno</t>
  </si>
  <si>
    <t>ISO9001 te ISO 14001 proizvođača svjetiljki, ili jednakovrijedno</t>
  </si>
  <si>
    <t>IP izvještaj izrađen od neovisnog laboratorija, te akreditaciju laboratorija u skladu sa: HRN ISO/IEC 17025 ili jednakovrijedno</t>
  </si>
  <si>
    <t>IK izvještaj izrađen od neovisnog laboratorija, te akreditaciju laboratorija u skladu sa: HRN ISO/IEC 17025 ili jednakovrijedno</t>
  </si>
  <si>
    <t>LDT ispitni izvještaj izrađen od neovnisnog laboratorija te akreditaciju laboratorija u skladu sa: HRN ISO/IEC 17025 ili jednakovrijedno</t>
  </si>
  <si>
    <t>Dobava i montaža znaka s pozadinskim osvjetljenjem u skladu s HRN EN 12899 L3 ili jednakovrijedno prema sljedećim karakteristikama:</t>
  </si>
  <si>
    <t>Polaganje kabela NYY-J 2,5 mm2 od upravljačkog ormara do svjetiljke i tipkala na stupu 6m. Dužina kabela 2 x 12m.</t>
  </si>
  <si>
    <t>Polaganje kabela NYY-J 2,5 mm2 u plastičnoj cijevi (ispod zemlje) od upravljačkog ormara do stupa na drugoj strani. Ukupno 4 kabela dužine 25m.</t>
  </si>
  <si>
    <t>Dobava i montaža modula s jednostranim LED bljeskalicama u skladu s HRN EN 12352-L2H ili jednakovrijedno prema sljedećim karakteristikama:</t>
  </si>
  <si>
    <r>
      <t xml:space="preserve">Licenca u trajanju 36 mjeseci. Platforma preuzima odgovornost za proizvode i prati klijenta u upravljanju sustavima tijekom njihovog životnog ciklusa. Ključni element je 
usluga "geo-lokacije",  svaki sustav mora biti georeferenciran i za njega je stvoren podatkovni list s jedinstvenim kodom, gdje se pohranjuju 
fotografije, podaci koji se odnose na kod proizvoda, datum isteka jamstva, vrstu jamstva itd. ; na podatkovnom listu je moguće pratiti sve 
tehničke podatke o instalaciji.Svaki korisnik može pristupiti ovoj platformi u bilo kojem trenutku, putem namjenskog računa, pregledavajući 
sve svoje instalacije. 
Osnovni korisnički račun, omogućuje unos ograničenog broja pinova godišnje, što ga čini idealnim za manje instalatere i krajnje korisnike.Pinovi 
mijenjaju boju što olakšava prepoznavanje proizvoda pod jamstvom.
Zeleni pin – pod jamstvom
Žuti pin – ističe jamstvo
Crveni pin –isteklo jamstvo. 
Na svaki instalacijski podatkovni list, s kreiranim jedinstvenim kodom za njega, pohranjuju se fotografije, podaci koji se odnose na kodove 
proizvoda, datum isteka jamstva, vrstu jamstva itd.; na podatkovnom listu je moguće praćenje svih tehničkih intervencija. Nadzorne 
informacije koje se pružaju: Nomenklatura projekta – kod
Fotografije instalacije
Mjesto instalacije
Datum instalacije i trajanje garancije
Status opreme/RADI-NE RADI
Datum obavljenog servisa ili zamjene opreme
</t>
    </r>
    <r>
      <rPr>
        <sz val="11"/>
        <rFont val="Aptos Narrow"/>
        <family val="2"/>
        <scheme val="minor"/>
      </rPr>
      <t>Tvrtka instalater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</si>
</sst>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kn&quot;_-;\-* #,##0.00\ &quot;kn&quot;_-;_-* &quot;-&quot;??\ &quot;kn&quot;_-;_-@_-"/>
    <numFmt numFmtId="164" formatCode="_-* #,##0.00_-;\-* #,##0.00_-;_-* &quot;-&quot;??_-;_-@_-"/>
    <numFmt numFmtId="165" formatCode="_-* #,##0.00\ [$€-1]_-;\-* #,##0.00\ [$€-1]_-;_-* &quot;-&quot;??\ [$€-1]_-;_-@_-"/>
    <numFmt numFmtId="166" formatCode="#,##0.00\ [$€-1]"/>
  </numFmts>
  <fonts count="19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0"/>
      <color rgb="FF000000"/>
      <name val="Times New Roman"/>
      <family val="1"/>
      <charset val="238"/>
    </font>
    <font>
      <b/>
      <sz val="1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b/>
      <sz val="11"/>
      <name val="Aptos Narrow"/>
      <family val="2"/>
      <charset val="238"/>
      <scheme val="minor"/>
    </font>
    <font>
      <b/>
      <sz val="14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charset val="238"/>
    </font>
    <font>
      <sz val="16"/>
      <color theme="1"/>
      <name val="Aptos Narrow"/>
      <family val="2"/>
      <charset val="238"/>
      <scheme val="minor"/>
    </font>
    <font>
      <sz val="14"/>
      <color theme="1"/>
      <name val="Aptos Narrow"/>
      <family val="2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charset val="238"/>
      <scheme val="minor"/>
    </font>
    <font>
      <sz val="11"/>
      <color theme="1"/>
      <name val="Aptos Narrow"/>
      <charset val="238"/>
      <scheme val="minor"/>
    </font>
    <font>
      <b/>
      <sz val="14"/>
      <color theme="1"/>
      <name val="Aptos Narrow"/>
      <charset val="238"/>
      <scheme val="minor"/>
    </font>
    <font>
      <sz val="1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159">
    <xf numFmtId="0" fontId="0" fillId="0" borderId="0" xfId="0"/>
    <xf numFmtId="0" fontId="1" fillId="0" borderId="0" xfId="0" applyFont="1"/>
    <xf numFmtId="0" fontId="13" fillId="0" borderId="0" xfId="0" applyFont="1"/>
    <xf numFmtId="0" fontId="13" fillId="0" borderId="0" xfId="0" applyFont="1" applyAlignment="1">
      <alignment horizontal="center" vertical="center"/>
    </xf>
    <xf numFmtId="166" fontId="13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166" fontId="13" fillId="0" borderId="0" xfId="0" applyNumberFormat="1" applyFont="1" applyAlignment="1">
      <alignment horizontal="center" vertical="center"/>
    </xf>
    <xf numFmtId="0" fontId="0" fillId="4" borderId="0" xfId="0" applyFill="1"/>
    <xf numFmtId="166" fontId="17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5" fontId="2" fillId="0" borderId="1" xfId="0" applyNumberFormat="1" applyFont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64" fontId="0" fillId="0" borderId="0" xfId="2" applyFont="1" applyAlignment="1" applyProtection="1">
      <alignment wrapText="1"/>
    </xf>
    <xf numFmtId="164" fontId="2" fillId="3" borderId="1" xfId="2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166" fontId="5" fillId="0" borderId="0" xfId="0" applyNumberFormat="1" applyFont="1" applyAlignment="1">
      <alignment horizontal="center" vertical="center" wrapText="1"/>
    </xf>
    <xf numFmtId="164" fontId="2" fillId="0" borderId="0" xfId="2" applyFont="1" applyAlignment="1" applyProtection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5" fontId="2" fillId="0" borderId="1" xfId="3" applyNumberFormat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165" fontId="2" fillId="0" borderId="1" xfId="2" applyNumberFormat="1" applyFont="1" applyBorder="1" applyAlignment="1" applyProtection="1">
      <alignment wrapText="1"/>
    </xf>
    <xf numFmtId="164" fontId="0" fillId="0" borderId="0" xfId="2" applyFont="1" applyProtection="1"/>
    <xf numFmtId="165" fontId="2" fillId="0" borderId="1" xfId="3" applyNumberFormat="1" applyFont="1" applyBorder="1" applyAlignment="1" applyProtection="1">
      <alignment horizontal="center" vertical="center"/>
    </xf>
    <xf numFmtId="166" fontId="13" fillId="0" borderId="1" xfId="0" applyNumberFormat="1" applyFont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4" borderId="0" xfId="0" applyFill="1" applyAlignment="1">
      <alignment horizontal="left" vertical="top"/>
    </xf>
    <xf numFmtId="0" fontId="15" fillId="4" borderId="3" xfId="0" applyFont="1" applyFill="1" applyBorder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15" fillId="4" borderId="11" xfId="0" applyFont="1" applyFill="1" applyBorder="1" applyAlignment="1">
      <alignment horizontal="center"/>
    </xf>
    <xf numFmtId="0" fontId="12" fillId="5" borderId="8" xfId="0" applyFont="1" applyFill="1" applyBorder="1" applyAlignment="1">
      <alignment horizontal="center"/>
    </xf>
    <xf numFmtId="0" fontId="12" fillId="5" borderId="9" xfId="0" applyFont="1" applyFill="1" applyBorder="1" applyAlignment="1">
      <alignment horizontal="center"/>
    </xf>
    <xf numFmtId="0" fontId="12" fillId="5" borderId="10" xfId="0" applyFont="1" applyFill="1" applyBorder="1" applyAlignment="1">
      <alignment horizont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165" fontId="16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7" fillId="0" borderId="15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0" fontId="7" fillId="0" borderId="13" xfId="1" applyFont="1" applyBorder="1" applyAlignment="1">
      <alignment horizontal="left" vertical="center" wrapText="1"/>
    </xf>
    <xf numFmtId="165" fontId="16" fillId="0" borderId="1" xfId="0" applyNumberFormat="1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2" fillId="3" borderId="1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6" fontId="0" fillId="0" borderId="2" xfId="0" applyNumberFormat="1" applyBorder="1" applyAlignment="1" applyProtection="1">
      <alignment horizontal="center" vertical="center"/>
      <protection locked="0"/>
    </xf>
    <xf numFmtId="166" fontId="0" fillId="0" borderId="5" xfId="0" applyNumberFormat="1" applyBorder="1" applyAlignment="1" applyProtection="1">
      <alignment horizontal="center" vertical="center"/>
      <protection locked="0"/>
    </xf>
    <xf numFmtId="166" fontId="0" fillId="0" borderId="7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9" fillId="3" borderId="8" xfId="0" applyFont="1" applyFill="1" applyBorder="1" applyAlignment="1">
      <alignment horizontal="left"/>
    </xf>
    <xf numFmtId="0" fontId="9" fillId="3" borderId="9" xfId="0" applyFont="1" applyFill="1" applyBorder="1" applyAlignment="1">
      <alignment horizontal="left"/>
    </xf>
    <xf numFmtId="0" fontId="9" fillId="3" borderId="10" xfId="0" applyFont="1" applyFill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2" fillId="3" borderId="1" xfId="0" applyFont="1" applyFill="1" applyBorder="1" applyAlignment="1">
      <alignment horizontal="left" vertical="center"/>
    </xf>
    <xf numFmtId="0" fontId="7" fillId="0" borderId="14" xfId="1" applyFont="1" applyBorder="1" applyAlignment="1">
      <alignment horizontal="left" vertical="center" wrapText="1"/>
    </xf>
    <xf numFmtId="0" fontId="7" fillId="0" borderId="12" xfId="1" applyFont="1" applyBorder="1" applyAlignment="1">
      <alignment horizontal="left" vertical="center" wrapText="1"/>
    </xf>
    <xf numFmtId="0" fontId="0" fillId="0" borderId="1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3" xfId="0" applyBorder="1" applyAlignment="1">
      <alignment horizontal="left"/>
    </xf>
    <xf numFmtId="165" fontId="5" fillId="0" borderId="1" xfId="0" applyNumberFormat="1" applyFont="1" applyBorder="1" applyAlignment="1" applyProtection="1">
      <alignment horizontal="center" vertical="center"/>
      <protection locked="0"/>
    </xf>
    <xf numFmtId="0" fontId="6" fillId="3" borderId="2" xfId="1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6" fontId="5" fillId="0" borderId="2" xfId="0" applyNumberFormat="1" applyFont="1" applyBorder="1" applyAlignment="1" applyProtection="1">
      <alignment horizontal="center" vertical="center" wrapText="1"/>
      <protection locked="0"/>
    </xf>
    <xf numFmtId="166" fontId="5" fillId="0" borderId="5" xfId="0" applyNumberFormat="1" applyFont="1" applyBorder="1" applyAlignment="1" applyProtection="1">
      <alignment horizontal="center" vertical="center" wrapText="1"/>
      <protection locked="0"/>
    </xf>
    <xf numFmtId="166" fontId="5" fillId="0" borderId="7" xfId="0" applyNumberFormat="1" applyFont="1" applyBorder="1" applyAlignment="1" applyProtection="1">
      <alignment horizontal="center" vertical="center" wrapText="1"/>
      <protection locked="0"/>
    </xf>
    <xf numFmtId="165" fontId="16" fillId="0" borderId="1" xfId="2" applyNumberFormat="1" applyFont="1" applyBorder="1" applyAlignment="1" applyProtection="1">
      <alignment horizontal="center" vertical="center" wrapText="1"/>
    </xf>
    <xf numFmtId="16" fontId="0" fillId="0" borderId="8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7" fillId="0" borderId="3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left" vertical="center" wrapText="1"/>
    </xf>
    <xf numFmtId="0" fontId="7" fillId="0" borderId="11" xfId="1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wrapText="1"/>
    </xf>
    <xf numFmtId="0" fontId="9" fillId="3" borderId="9" xfId="0" applyFont="1" applyFill="1" applyBorder="1" applyAlignment="1">
      <alignment horizontal="left" wrapText="1"/>
    </xf>
    <xf numFmtId="0" fontId="9" fillId="3" borderId="10" xfId="0" applyFont="1" applyFill="1" applyBorder="1" applyAlignment="1">
      <alignment horizontal="left" wrapText="1"/>
    </xf>
    <xf numFmtId="0" fontId="2" fillId="3" borderId="10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166" fontId="0" fillId="0" borderId="2" xfId="0" applyNumberFormat="1" applyBorder="1" applyAlignment="1" applyProtection="1">
      <alignment horizontal="center" vertical="center" wrapText="1"/>
      <protection locked="0"/>
    </xf>
    <xf numFmtId="166" fontId="0" fillId="0" borderId="5" xfId="0" applyNumberFormat="1" applyBorder="1" applyAlignment="1" applyProtection="1">
      <alignment horizontal="center" vertical="center" wrapText="1"/>
      <protection locked="0"/>
    </xf>
    <xf numFmtId="166" fontId="0" fillId="0" borderId="7" xfId="0" applyNumberForma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12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wrapText="1"/>
    </xf>
    <xf numFmtId="166" fontId="0" fillId="0" borderId="1" xfId="0" applyNumberFormat="1" applyBorder="1" applyAlignment="1" applyProtection="1">
      <alignment horizontal="center" vertical="center" wrapText="1"/>
      <protection locked="0"/>
    </xf>
    <xf numFmtId="165" fontId="16" fillId="0" borderId="2" xfId="3" applyNumberFormat="1" applyFont="1" applyBorder="1" applyAlignment="1" applyProtection="1">
      <alignment horizontal="center" vertical="center" wrapText="1"/>
    </xf>
    <xf numFmtId="165" fontId="16" fillId="0" borderId="5" xfId="3" applyNumberFormat="1" applyFont="1" applyBorder="1" applyAlignment="1" applyProtection="1">
      <alignment horizontal="center" vertical="center" wrapText="1"/>
    </xf>
    <xf numFmtId="165" fontId="16" fillId="0" borderId="7" xfId="3" applyNumberFormat="1" applyFont="1" applyBorder="1" applyAlignment="1" applyProtection="1">
      <alignment horizontal="center" vertical="center" wrapText="1"/>
    </xf>
    <xf numFmtId="49" fontId="0" fillId="0" borderId="14" xfId="0" applyNumberFormat="1" applyBorder="1" applyAlignment="1">
      <alignment horizontal="left" wrapText="1"/>
    </xf>
    <xf numFmtId="49" fontId="0" fillId="0" borderId="0" xfId="0" applyNumberFormat="1" applyAlignment="1">
      <alignment horizontal="left" wrapText="1"/>
    </xf>
    <xf numFmtId="49" fontId="0" fillId="0" borderId="12" xfId="0" applyNumberFormat="1" applyBorder="1" applyAlignment="1">
      <alignment horizontal="left" wrapText="1"/>
    </xf>
    <xf numFmtId="49" fontId="0" fillId="0" borderId="15" xfId="0" applyNumberFormat="1" applyBorder="1" applyAlignment="1">
      <alignment horizontal="left" wrapText="1"/>
    </xf>
    <xf numFmtId="49" fontId="0" fillId="0" borderId="6" xfId="0" applyNumberFormat="1" applyBorder="1" applyAlignment="1">
      <alignment horizontal="left" wrapText="1"/>
    </xf>
    <xf numFmtId="49" fontId="0" fillId="0" borderId="13" xfId="0" applyNumberForma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165" fontId="16" fillId="0" borderId="2" xfId="2" applyNumberFormat="1" applyFont="1" applyBorder="1" applyAlignment="1" applyProtection="1">
      <alignment horizontal="center" vertical="center" wrapText="1"/>
    </xf>
    <xf numFmtId="165" fontId="16" fillId="0" borderId="5" xfId="2" applyNumberFormat="1" applyFont="1" applyBorder="1" applyAlignment="1" applyProtection="1">
      <alignment horizontal="center" vertical="center" wrapText="1"/>
    </xf>
    <xf numFmtId="165" fontId="16" fillId="0" borderId="7" xfId="2" applyNumberFormat="1" applyFont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  <xf numFmtId="49" fontId="0" fillId="0" borderId="11" xfId="0" applyNumberFormat="1" applyBorder="1" applyAlignment="1">
      <alignment horizontal="left" wrapText="1"/>
    </xf>
    <xf numFmtId="0" fontId="2" fillId="3" borderId="4" xfId="0" applyFont="1" applyFill="1" applyBorder="1" applyAlignment="1">
      <alignment horizontal="left" wrapText="1"/>
    </xf>
    <xf numFmtId="0" fontId="2" fillId="3" borderId="11" xfId="0" applyFont="1" applyFill="1" applyBorder="1" applyAlignment="1">
      <alignment horizontal="left" wrapText="1"/>
    </xf>
    <xf numFmtId="0" fontId="0" fillId="0" borderId="9" xfId="0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16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3" borderId="2" xfId="1" applyFont="1" applyFill="1" applyBorder="1" applyAlignment="1">
      <alignment horizontal="left" vertical="center"/>
    </xf>
    <xf numFmtId="166" fontId="5" fillId="0" borderId="2" xfId="0" applyNumberFormat="1" applyFont="1" applyBorder="1" applyAlignment="1" applyProtection="1">
      <alignment horizontal="center" vertical="center"/>
      <protection locked="0"/>
    </xf>
    <xf numFmtId="166" fontId="5" fillId="0" borderId="5" xfId="0" applyNumberFormat="1" applyFont="1" applyBorder="1" applyAlignment="1" applyProtection="1">
      <alignment horizontal="center" vertical="center"/>
      <protection locked="0"/>
    </xf>
    <xf numFmtId="166" fontId="5" fillId="0" borderId="7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left"/>
    </xf>
    <xf numFmtId="0" fontId="13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left"/>
    </xf>
  </cellXfs>
  <cellStyles count="4">
    <cellStyle name="Normal 2" xfId="1"/>
    <cellStyle name="Normalno" xfId="0" builtinId="0"/>
    <cellStyle name="Valuta" xfId="3" builtinId="4"/>
    <cellStyle name="Zarez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4"/>
  <sheetViews>
    <sheetView zoomScaleNormal="100" workbookViewId="0">
      <selection activeCell="E6" sqref="E6:J6"/>
    </sheetView>
  </sheetViews>
  <sheetFormatPr defaultRowHeight="14.25"/>
  <cols>
    <col min="1" max="1" width="2.25" customWidth="1"/>
    <col min="2" max="2" width="7.75" customWidth="1"/>
    <col min="7" max="7" width="25.375" customWidth="1"/>
    <col min="10" max="10" width="8.375" customWidth="1"/>
    <col min="11" max="11" width="7.5" customWidth="1"/>
    <col min="12" max="12" width="4.75" customWidth="1"/>
  </cols>
  <sheetData>
    <row r="2" spans="2:14" ht="15.75" customHeight="1">
      <c r="B2" s="40" t="s">
        <v>152</v>
      </c>
      <c r="C2" s="40"/>
      <c r="D2" s="40"/>
      <c r="E2" s="40"/>
      <c r="F2" s="40"/>
      <c r="G2" s="40"/>
      <c r="H2" s="7"/>
      <c r="I2" s="7"/>
    </row>
    <row r="6" spans="2:14" ht="15">
      <c r="E6" s="41" t="s">
        <v>153</v>
      </c>
      <c r="F6" s="42"/>
      <c r="G6" s="42"/>
      <c r="H6" s="42"/>
      <c r="I6" s="42"/>
      <c r="J6" s="43"/>
    </row>
    <row r="7" spans="2:14" ht="20.25">
      <c r="B7" s="44" t="s">
        <v>148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6"/>
    </row>
    <row r="10" spans="2:14" ht="15">
      <c r="C10" s="1" t="s">
        <v>0</v>
      </c>
    </row>
    <row r="11" spans="2:14">
      <c r="C11" s="37" t="s">
        <v>1</v>
      </c>
      <c r="D11" s="38"/>
      <c r="E11" s="38"/>
      <c r="F11" s="38"/>
      <c r="G11" s="38"/>
      <c r="H11" s="38"/>
      <c r="I11" s="38"/>
      <c r="J11" s="38"/>
      <c r="K11" s="38"/>
      <c r="L11" s="39"/>
    </row>
    <row r="12" spans="2:14">
      <c r="C12" s="37" t="s">
        <v>2</v>
      </c>
      <c r="D12" s="38"/>
      <c r="E12" s="38"/>
      <c r="F12" s="38"/>
      <c r="G12" s="38"/>
      <c r="H12" s="38"/>
      <c r="I12" s="38"/>
      <c r="J12" s="38"/>
      <c r="K12" s="38"/>
      <c r="L12" s="39"/>
    </row>
    <row r="13" spans="2:14">
      <c r="C13" s="37" t="s">
        <v>3</v>
      </c>
      <c r="D13" s="38"/>
      <c r="E13" s="38"/>
      <c r="F13" s="38"/>
      <c r="G13" s="38"/>
      <c r="H13" s="38"/>
      <c r="I13" s="38"/>
      <c r="J13" s="38"/>
      <c r="K13" s="38"/>
      <c r="L13" s="39"/>
    </row>
    <row r="14" spans="2:14">
      <c r="C14" s="37" t="s">
        <v>4</v>
      </c>
      <c r="D14" s="38"/>
      <c r="E14" s="38"/>
      <c r="F14" s="38"/>
      <c r="G14" s="38"/>
      <c r="H14" s="38"/>
      <c r="I14" s="38"/>
      <c r="J14" s="38"/>
      <c r="K14" s="38"/>
      <c r="L14" s="39"/>
    </row>
  </sheetData>
  <sheetProtection algorithmName="SHA-512" hashValue="A8G8uooLZcxhV+ilzFaSrD4xIXll4F1M99Iy8TnLoL5hIMdCWJcHl+eD/i3DsEDi8CTP2xhTkUc05/M70seZrA==" saltValue="witmS9A0bLBivSht+gaYBQ==" spinCount="100000" sheet="1" objects="1" scenarios="1"/>
  <mergeCells count="7">
    <mergeCell ref="C14:L14"/>
    <mergeCell ref="C11:L11"/>
    <mergeCell ref="B2:G2"/>
    <mergeCell ref="E6:J6"/>
    <mergeCell ref="B7:N7"/>
    <mergeCell ref="C12:L12"/>
    <mergeCell ref="C13:L1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8"/>
  <sheetViews>
    <sheetView tabSelected="1" workbookViewId="0">
      <selection activeCell="H3" sqref="H3:H21"/>
    </sheetView>
  </sheetViews>
  <sheetFormatPr defaultRowHeight="14.25"/>
  <cols>
    <col min="1" max="1" width="7.5" customWidth="1"/>
    <col min="5" max="5" width="56.125" customWidth="1"/>
    <col min="6" max="6" width="9.25" customWidth="1"/>
    <col min="7" max="7" width="8.375" customWidth="1"/>
    <col min="8" max="8" width="12.125" customWidth="1"/>
    <col min="9" max="9" width="11.5" bestFit="1" customWidth="1"/>
  </cols>
  <sheetData>
    <row r="2" spans="1:9" ht="30">
      <c r="A2" s="9" t="s">
        <v>144</v>
      </c>
      <c r="B2" s="49" t="s">
        <v>5</v>
      </c>
      <c r="C2" s="49"/>
      <c r="D2" s="49"/>
      <c r="E2" s="49"/>
      <c r="F2" s="10" t="s">
        <v>6</v>
      </c>
      <c r="G2" s="9" t="s">
        <v>7</v>
      </c>
      <c r="H2" s="9" t="s">
        <v>8</v>
      </c>
      <c r="I2" s="9" t="s">
        <v>9</v>
      </c>
    </row>
    <row r="3" spans="1:9" ht="18">
      <c r="A3" s="11" t="s">
        <v>10</v>
      </c>
      <c r="B3" s="50" t="s">
        <v>11</v>
      </c>
      <c r="C3" s="50"/>
      <c r="D3" s="50"/>
      <c r="E3" s="50"/>
      <c r="F3" s="51" t="s">
        <v>12</v>
      </c>
      <c r="G3" s="66">
        <v>3</v>
      </c>
      <c r="H3" s="82"/>
      <c r="I3" s="56">
        <f>ROUND((G3*H3),2)</f>
        <v>0</v>
      </c>
    </row>
    <row r="4" spans="1:9">
      <c r="A4" s="66"/>
      <c r="B4" s="52" t="s">
        <v>13</v>
      </c>
      <c r="C4" s="52"/>
      <c r="D4" s="52"/>
      <c r="E4" s="52"/>
      <c r="F4" s="51"/>
      <c r="G4" s="66"/>
      <c r="H4" s="82"/>
      <c r="I4" s="57"/>
    </row>
    <row r="5" spans="1:9">
      <c r="A5" s="66"/>
      <c r="B5" s="52" t="s">
        <v>14</v>
      </c>
      <c r="C5" s="52"/>
      <c r="D5" s="52"/>
      <c r="E5" s="52"/>
      <c r="F5" s="51"/>
      <c r="G5" s="66"/>
      <c r="H5" s="82"/>
      <c r="I5" s="57"/>
    </row>
    <row r="6" spans="1:9">
      <c r="A6" s="66"/>
      <c r="B6" s="52" t="s">
        <v>154</v>
      </c>
      <c r="C6" s="52"/>
      <c r="D6" s="52"/>
      <c r="E6" s="52"/>
      <c r="F6" s="51"/>
      <c r="G6" s="66"/>
      <c r="H6" s="82"/>
      <c r="I6" s="57"/>
    </row>
    <row r="7" spans="1:9">
      <c r="A7" s="66"/>
      <c r="B7" s="52" t="s">
        <v>15</v>
      </c>
      <c r="C7" s="52"/>
      <c r="D7" s="52"/>
      <c r="E7" s="52"/>
      <c r="F7" s="51"/>
      <c r="G7" s="66"/>
      <c r="H7" s="82"/>
      <c r="I7" s="57"/>
    </row>
    <row r="8" spans="1:9">
      <c r="A8" s="66"/>
      <c r="B8" s="52" t="s">
        <v>16</v>
      </c>
      <c r="C8" s="52"/>
      <c r="D8" s="52"/>
      <c r="E8" s="52"/>
      <c r="F8" s="51"/>
      <c r="G8" s="66"/>
      <c r="H8" s="82"/>
      <c r="I8" s="57"/>
    </row>
    <row r="9" spans="1:9">
      <c r="A9" s="66"/>
      <c r="B9" s="52" t="s">
        <v>17</v>
      </c>
      <c r="C9" s="52"/>
      <c r="D9" s="52"/>
      <c r="E9" s="52"/>
      <c r="F9" s="51"/>
      <c r="G9" s="66"/>
      <c r="H9" s="82"/>
      <c r="I9" s="57"/>
    </row>
    <row r="10" spans="1:9" ht="29.25" customHeight="1">
      <c r="A10" s="66"/>
      <c r="B10" s="52" t="s">
        <v>155</v>
      </c>
      <c r="C10" s="52"/>
      <c r="D10" s="52"/>
      <c r="E10" s="52"/>
      <c r="F10" s="51"/>
      <c r="G10" s="66"/>
      <c r="H10" s="82"/>
      <c r="I10" s="57"/>
    </row>
    <row r="11" spans="1:9">
      <c r="A11" s="66"/>
      <c r="B11" s="52" t="s">
        <v>18</v>
      </c>
      <c r="C11" s="52"/>
      <c r="D11" s="52"/>
      <c r="E11" s="52"/>
      <c r="F11" s="51"/>
      <c r="G11" s="66"/>
      <c r="H11" s="82"/>
      <c r="I11" s="57"/>
    </row>
    <row r="12" spans="1:9">
      <c r="A12" s="66"/>
      <c r="B12" s="52" t="s">
        <v>19</v>
      </c>
      <c r="C12" s="52"/>
      <c r="D12" s="52"/>
      <c r="E12" s="52"/>
      <c r="F12" s="51"/>
      <c r="G12" s="66"/>
      <c r="H12" s="82"/>
      <c r="I12" s="57"/>
    </row>
    <row r="13" spans="1:9">
      <c r="A13" s="66"/>
      <c r="B13" s="52" t="s">
        <v>20</v>
      </c>
      <c r="C13" s="52"/>
      <c r="D13" s="52"/>
      <c r="E13" s="52"/>
      <c r="F13" s="51"/>
      <c r="G13" s="66"/>
      <c r="H13" s="82"/>
      <c r="I13" s="57"/>
    </row>
    <row r="14" spans="1:9">
      <c r="A14" s="66"/>
      <c r="B14" s="52" t="s">
        <v>21</v>
      </c>
      <c r="C14" s="52"/>
      <c r="D14" s="52"/>
      <c r="E14" s="52"/>
      <c r="F14" s="51"/>
      <c r="G14" s="66"/>
      <c r="H14" s="82"/>
      <c r="I14" s="57"/>
    </row>
    <row r="15" spans="1:9">
      <c r="A15" s="66"/>
      <c r="B15" s="52" t="s">
        <v>22</v>
      </c>
      <c r="C15" s="52"/>
      <c r="D15" s="52"/>
      <c r="E15" s="52"/>
      <c r="F15" s="51"/>
      <c r="G15" s="66"/>
      <c r="H15" s="82"/>
      <c r="I15" s="57"/>
    </row>
    <row r="16" spans="1:9">
      <c r="A16" s="66"/>
      <c r="B16" s="52" t="s">
        <v>156</v>
      </c>
      <c r="C16" s="52"/>
      <c r="D16" s="52"/>
      <c r="E16" s="52"/>
      <c r="F16" s="51"/>
      <c r="G16" s="66"/>
      <c r="H16" s="82"/>
      <c r="I16" s="57"/>
    </row>
    <row r="17" spans="1:9">
      <c r="A17" s="66"/>
      <c r="B17" s="52" t="s">
        <v>23</v>
      </c>
      <c r="C17" s="52"/>
      <c r="D17" s="52"/>
      <c r="E17" s="52"/>
      <c r="F17" s="51"/>
      <c r="G17" s="66"/>
      <c r="H17" s="82"/>
      <c r="I17" s="57"/>
    </row>
    <row r="18" spans="1:9">
      <c r="A18" s="66"/>
      <c r="B18" s="77" t="s">
        <v>157</v>
      </c>
      <c r="C18" s="52"/>
      <c r="D18" s="52"/>
      <c r="E18" s="78"/>
      <c r="F18" s="51"/>
      <c r="G18" s="66"/>
      <c r="H18" s="82"/>
      <c r="I18" s="57"/>
    </row>
    <row r="19" spans="1:9">
      <c r="A19" s="66"/>
      <c r="B19" s="77" t="s">
        <v>24</v>
      </c>
      <c r="C19" s="52"/>
      <c r="D19" s="52"/>
      <c r="E19" s="78"/>
      <c r="F19" s="51"/>
      <c r="G19" s="66"/>
      <c r="H19" s="82"/>
      <c r="I19" s="57"/>
    </row>
    <row r="20" spans="1:9">
      <c r="A20" s="66"/>
      <c r="B20" s="77" t="s">
        <v>158</v>
      </c>
      <c r="C20" s="52"/>
      <c r="D20" s="52"/>
      <c r="E20" s="78"/>
      <c r="F20" s="51"/>
      <c r="G20" s="66"/>
      <c r="H20" s="82"/>
      <c r="I20" s="57"/>
    </row>
    <row r="21" spans="1:9">
      <c r="A21" s="66"/>
      <c r="B21" s="53" t="s">
        <v>159</v>
      </c>
      <c r="C21" s="54"/>
      <c r="D21" s="54"/>
      <c r="E21" s="55"/>
      <c r="F21" s="51"/>
      <c r="G21" s="66"/>
      <c r="H21" s="82"/>
      <c r="I21" s="57"/>
    </row>
    <row r="22" spans="1:9" ht="15">
      <c r="A22" s="14"/>
      <c r="B22" s="15"/>
      <c r="C22" s="15"/>
      <c r="D22" s="15"/>
      <c r="E22" s="15"/>
      <c r="F22" s="16"/>
      <c r="G22" s="14"/>
      <c r="H22" s="17"/>
      <c r="I22" s="18"/>
    </row>
    <row r="23" spans="1:9" ht="18">
      <c r="A23" s="12" t="s">
        <v>25</v>
      </c>
      <c r="B23" s="67" t="s">
        <v>26</v>
      </c>
      <c r="C23" s="68"/>
      <c r="D23" s="68"/>
      <c r="E23" s="68"/>
      <c r="F23" s="68"/>
      <c r="G23" s="68"/>
      <c r="H23" s="68"/>
      <c r="I23" s="69"/>
    </row>
    <row r="24" spans="1:9">
      <c r="A24" s="14"/>
    </row>
    <row r="25" spans="1:9" ht="15">
      <c r="A25" s="60" t="s">
        <v>27</v>
      </c>
      <c r="B25" s="58" t="s">
        <v>28</v>
      </c>
      <c r="C25" s="59"/>
      <c r="D25" s="59"/>
      <c r="E25" s="59"/>
      <c r="F25" s="66" t="s">
        <v>29</v>
      </c>
      <c r="G25" s="66">
        <v>6</v>
      </c>
      <c r="H25" s="47"/>
      <c r="I25" s="48">
        <f>ROUND((G25*H25),2)</f>
        <v>0</v>
      </c>
    </row>
    <row r="26" spans="1:9">
      <c r="A26" s="61"/>
      <c r="B26" s="73" t="s">
        <v>30</v>
      </c>
      <c r="C26" s="74"/>
      <c r="D26" s="74"/>
      <c r="E26" s="75"/>
      <c r="F26" s="66"/>
      <c r="G26" s="66"/>
      <c r="H26" s="47"/>
      <c r="I26" s="48"/>
    </row>
    <row r="27" spans="1:9">
      <c r="A27" s="61"/>
      <c r="B27" s="70" t="s">
        <v>31</v>
      </c>
      <c r="C27" s="71"/>
      <c r="D27" s="71"/>
      <c r="E27" s="72"/>
      <c r="F27" s="66"/>
      <c r="G27" s="66"/>
      <c r="H27" s="47"/>
      <c r="I27" s="48"/>
    </row>
    <row r="28" spans="1:9">
      <c r="A28" s="61"/>
      <c r="B28" s="70" t="s">
        <v>32</v>
      </c>
      <c r="C28" s="71"/>
      <c r="D28" s="71"/>
      <c r="E28" s="72"/>
      <c r="F28" s="66"/>
      <c r="G28" s="66"/>
      <c r="H28" s="47"/>
      <c r="I28" s="48"/>
    </row>
    <row r="29" spans="1:9">
      <c r="A29" s="61"/>
      <c r="B29" s="79" t="s">
        <v>33</v>
      </c>
      <c r="C29" s="80"/>
      <c r="D29" s="80"/>
      <c r="E29" s="81"/>
      <c r="F29" s="66"/>
      <c r="G29" s="66"/>
      <c r="H29" s="47"/>
      <c r="I29" s="48"/>
    </row>
    <row r="31" spans="1:9" ht="15">
      <c r="A31" s="60" t="s">
        <v>34</v>
      </c>
      <c r="B31" s="58" t="s">
        <v>35</v>
      </c>
      <c r="C31" s="59"/>
      <c r="D31" s="59"/>
      <c r="E31" s="59"/>
      <c r="F31" s="60" t="s">
        <v>12</v>
      </c>
      <c r="G31" s="60">
        <v>3</v>
      </c>
      <c r="H31" s="63"/>
      <c r="I31" s="48">
        <f>ROUND((G31*H31),2)</f>
        <v>0</v>
      </c>
    </row>
    <row r="32" spans="1:9">
      <c r="A32" s="61"/>
      <c r="B32" s="73" t="s">
        <v>36</v>
      </c>
      <c r="C32" s="74"/>
      <c r="D32" s="74"/>
      <c r="E32" s="75"/>
      <c r="F32" s="61"/>
      <c r="G32" s="61"/>
      <c r="H32" s="64"/>
      <c r="I32" s="48"/>
    </row>
    <row r="33" spans="1:9">
      <c r="A33" s="61"/>
      <c r="B33" s="70" t="s">
        <v>37</v>
      </c>
      <c r="C33" s="71"/>
      <c r="D33" s="71"/>
      <c r="E33" s="72"/>
      <c r="F33" s="61"/>
      <c r="G33" s="61"/>
      <c r="H33" s="64"/>
      <c r="I33" s="48"/>
    </row>
    <row r="34" spans="1:9">
      <c r="A34" s="61"/>
      <c r="B34" s="70" t="s">
        <v>38</v>
      </c>
      <c r="C34" s="71"/>
      <c r="D34" s="71"/>
      <c r="E34" s="72"/>
      <c r="F34" s="61"/>
      <c r="G34" s="61"/>
      <c r="H34" s="64"/>
      <c r="I34" s="48"/>
    </row>
    <row r="35" spans="1:9">
      <c r="A35" s="62"/>
      <c r="B35" s="79" t="s">
        <v>39</v>
      </c>
      <c r="C35" s="80"/>
      <c r="D35" s="80"/>
      <c r="E35" s="81"/>
      <c r="F35" s="62"/>
      <c r="G35" s="62"/>
      <c r="H35" s="65"/>
      <c r="I35" s="48"/>
    </row>
    <row r="38" spans="1:9" ht="15">
      <c r="A38" s="76" t="s">
        <v>40</v>
      </c>
      <c r="B38" s="76"/>
      <c r="C38" s="76"/>
      <c r="D38" s="76"/>
      <c r="E38" s="76"/>
      <c r="F38" s="76"/>
      <c r="G38" s="76"/>
      <c r="H38" s="76"/>
      <c r="I38" s="19">
        <f>ROUND(SUM(I3,I25,I31),2)</f>
        <v>0</v>
      </c>
    </row>
  </sheetData>
  <sheetProtection algorithmName="SHA-512" hashValue="uDhqetPOaQWhIAUK/08UIauoXtT6ORT1BJdiI2eX/ssINaF3whI4tHF9rhyQDZim7KnZyFJ3cKePNNa0CJOPLw==" saltValue="j9Tvaf+3pbidos7UV8ISgA==" spinCount="100000" sheet="1" objects="1" scenarios="1"/>
  <mergeCells count="47">
    <mergeCell ref="I31:I35"/>
    <mergeCell ref="B27:E27"/>
    <mergeCell ref="B26:E26"/>
    <mergeCell ref="A38:H38"/>
    <mergeCell ref="B18:E18"/>
    <mergeCell ref="B19:E19"/>
    <mergeCell ref="B20:E20"/>
    <mergeCell ref="B32:E32"/>
    <mergeCell ref="B33:E33"/>
    <mergeCell ref="B34:E34"/>
    <mergeCell ref="B35:E35"/>
    <mergeCell ref="B29:E29"/>
    <mergeCell ref="B28:E28"/>
    <mergeCell ref="G3:G21"/>
    <mergeCell ref="H3:H21"/>
    <mergeCell ref="A31:A35"/>
    <mergeCell ref="B31:E31"/>
    <mergeCell ref="F31:F35"/>
    <mergeCell ref="G31:G35"/>
    <mergeCell ref="H31:H35"/>
    <mergeCell ref="A4:A21"/>
    <mergeCell ref="B4:E4"/>
    <mergeCell ref="B5:E5"/>
    <mergeCell ref="B6:E6"/>
    <mergeCell ref="B7:E7"/>
    <mergeCell ref="B8:E8"/>
    <mergeCell ref="B9:E9"/>
    <mergeCell ref="B23:I23"/>
    <mergeCell ref="A25:A29"/>
    <mergeCell ref="B25:E25"/>
    <mergeCell ref="F25:F29"/>
    <mergeCell ref="G25:G29"/>
    <mergeCell ref="H25:H29"/>
    <mergeCell ref="I25:I29"/>
    <mergeCell ref="B2:E2"/>
    <mergeCell ref="B3:E3"/>
    <mergeCell ref="F3:F21"/>
    <mergeCell ref="B16:E16"/>
    <mergeCell ref="B17:E17"/>
    <mergeCell ref="B21:E21"/>
    <mergeCell ref="I3:I21"/>
    <mergeCell ref="B12:E12"/>
    <mergeCell ref="B13:E13"/>
    <mergeCell ref="B14:E14"/>
    <mergeCell ref="B15:E15"/>
    <mergeCell ref="B10:E10"/>
    <mergeCell ref="B11:E1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2"/>
  <sheetViews>
    <sheetView zoomScaleNormal="100" workbookViewId="0">
      <selection activeCell="H3" sqref="H3:H15"/>
    </sheetView>
  </sheetViews>
  <sheetFormatPr defaultRowHeight="14.25"/>
  <cols>
    <col min="5" max="5" width="50.5" customWidth="1"/>
    <col min="8" max="8" width="15" bestFit="1" customWidth="1"/>
    <col min="9" max="9" width="18.5" style="34" customWidth="1"/>
  </cols>
  <sheetData>
    <row r="1" spans="1:9">
      <c r="A1" s="20"/>
      <c r="B1" s="21"/>
      <c r="C1" s="21"/>
      <c r="D1" s="21"/>
      <c r="E1" s="21"/>
      <c r="F1" s="21"/>
      <c r="G1" s="21"/>
      <c r="H1" s="21"/>
      <c r="I1" s="22"/>
    </row>
    <row r="2" spans="1:9" ht="30">
      <c r="A2" s="9" t="s">
        <v>144</v>
      </c>
      <c r="B2" s="49" t="s">
        <v>5</v>
      </c>
      <c r="C2" s="49"/>
      <c r="D2" s="49"/>
      <c r="E2" s="49"/>
      <c r="F2" s="10" t="s">
        <v>6</v>
      </c>
      <c r="G2" s="9" t="s">
        <v>7</v>
      </c>
      <c r="H2" s="9" t="s">
        <v>8</v>
      </c>
      <c r="I2" s="23" t="s">
        <v>9</v>
      </c>
    </row>
    <row r="3" spans="1:9" ht="18">
      <c r="A3" s="24" t="s">
        <v>41</v>
      </c>
      <c r="B3" s="83" t="s">
        <v>42</v>
      </c>
      <c r="C3" s="83"/>
      <c r="D3" s="83"/>
      <c r="E3" s="83"/>
      <c r="F3" s="84" t="s">
        <v>12</v>
      </c>
      <c r="G3" s="84">
        <v>3</v>
      </c>
      <c r="H3" s="89"/>
      <c r="I3" s="92">
        <f>ROUND((H3*G3),2)</f>
        <v>0</v>
      </c>
    </row>
    <row r="4" spans="1:9">
      <c r="A4" s="93" t="s">
        <v>43</v>
      </c>
      <c r="B4" s="95" t="s">
        <v>13</v>
      </c>
      <c r="C4" s="96"/>
      <c r="D4" s="96"/>
      <c r="E4" s="97"/>
      <c r="F4" s="85"/>
      <c r="G4" s="87"/>
      <c r="H4" s="90"/>
      <c r="I4" s="92"/>
    </row>
    <row r="5" spans="1:9">
      <c r="A5" s="94"/>
      <c r="B5" s="77" t="s">
        <v>14</v>
      </c>
      <c r="C5" s="52"/>
      <c r="D5" s="52"/>
      <c r="E5" s="78"/>
      <c r="F5" s="85"/>
      <c r="G5" s="87"/>
      <c r="H5" s="90"/>
      <c r="I5" s="92"/>
    </row>
    <row r="6" spans="1:9" ht="32.25" customHeight="1">
      <c r="A6" s="94"/>
      <c r="B6" s="77" t="s">
        <v>44</v>
      </c>
      <c r="C6" s="52"/>
      <c r="D6" s="52"/>
      <c r="E6" s="78"/>
      <c r="F6" s="85"/>
      <c r="G6" s="87"/>
      <c r="H6" s="90"/>
      <c r="I6" s="92"/>
    </row>
    <row r="7" spans="1:9" ht="30.95" customHeight="1">
      <c r="A7" s="94"/>
      <c r="B7" s="77" t="s">
        <v>45</v>
      </c>
      <c r="C7" s="52"/>
      <c r="D7" s="52"/>
      <c r="E7" s="78"/>
      <c r="F7" s="85"/>
      <c r="G7" s="87"/>
      <c r="H7" s="90"/>
      <c r="I7" s="92"/>
    </row>
    <row r="8" spans="1:9" ht="33.75" customHeight="1">
      <c r="A8" s="94"/>
      <c r="B8" s="77" t="s">
        <v>46</v>
      </c>
      <c r="C8" s="52"/>
      <c r="D8" s="52"/>
      <c r="E8" s="78"/>
      <c r="F8" s="85"/>
      <c r="G8" s="87"/>
      <c r="H8" s="90"/>
      <c r="I8" s="92"/>
    </row>
    <row r="9" spans="1:9" ht="30" customHeight="1">
      <c r="A9" s="94"/>
      <c r="B9" s="77" t="s">
        <v>170</v>
      </c>
      <c r="C9" s="52"/>
      <c r="D9" s="52"/>
      <c r="E9" s="78"/>
      <c r="F9" s="85"/>
      <c r="G9" s="87"/>
      <c r="H9" s="90"/>
      <c r="I9" s="92"/>
    </row>
    <row r="10" spans="1:9" ht="31.5" customHeight="1">
      <c r="A10" s="94"/>
      <c r="B10" s="77" t="s">
        <v>171</v>
      </c>
      <c r="C10" s="52"/>
      <c r="D10" s="52"/>
      <c r="E10" s="78"/>
      <c r="F10" s="85"/>
      <c r="G10" s="87"/>
      <c r="H10" s="90"/>
      <c r="I10" s="92"/>
    </row>
    <row r="11" spans="1:9">
      <c r="A11" s="94"/>
      <c r="B11" s="77" t="s">
        <v>47</v>
      </c>
      <c r="C11" s="52"/>
      <c r="D11" s="52"/>
      <c r="E11" s="78"/>
      <c r="F11" s="85"/>
      <c r="G11" s="87"/>
      <c r="H11" s="90"/>
      <c r="I11" s="92"/>
    </row>
    <row r="12" spans="1:9">
      <c r="A12" s="94"/>
      <c r="B12" s="77" t="s">
        <v>48</v>
      </c>
      <c r="C12" s="52"/>
      <c r="D12" s="52"/>
      <c r="E12" s="78"/>
      <c r="F12" s="85"/>
      <c r="G12" s="87"/>
      <c r="H12" s="90"/>
      <c r="I12" s="92"/>
    </row>
    <row r="13" spans="1:9">
      <c r="A13" s="94"/>
      <c r="B13" s="77" t="s">
        <v>49</v>
      </c>
      <c r="C13" s="52"/>
      <c r="D13" s="52"/>
      <c r="E13" s="78"/>
      <c r="F13" s="85"/>
      <c r="G13" s="87"/>
      <c r="H13" s="90"/>
      <c r="I13" s="92"/>
    </row>
    <row r="14" spans="1:9">
      <c r="A14" s="94"/>
      <c r="B14" s="77" t="s">
        <v>50</v>
      </c>
      <c r="C14" s="52"/>
      <c r="D14" s="52"/>
      <c r="E14" s="78"/>
      <c r="F14" s="85"/>
      <c r="G14" s="87"/>
      <c r="H14" s="90"/>
      <c r="I14" s="92"/>
    </row>
    <row r="15" spans="1:9">
      <c r="A15" s="94"/>
      <c r="B15" s="53" t="s">
        <v>24</v>
      </c>
      <c r="C15" s="54"/>
      <c r="D15" s="54"/>
      <c r="E15" s="55"/>
      <c r="F15" s="86"/>
      <c r="G15" s="88"/>
      <c r="H15" s="91"/>
      <c r="I15" s="92"/>
    </row>
    <row r="16" spans="1:9" ht="15">
      <c r="A16" s="20"/>
      <c r="B16" s="13"/>
      <c r="C16" s="25"/>
      <c r="D16" s="25"/>
      <c r="E16" s="25"/>
      <c r="F16" s="20"/>
      <c r="G16" s="20"/>
      <c r="H16" s="26"/>
      <c r="I16" s="27"/>
    </row>
    <row r="17" spans="1:9" ht="15">
      <c r="A17" s="20"/>
      <c r="B17" s="21"/>
      <c r="C17" s="21"/>
      <c r="D17" s="21"/>
      <c r="E17" s="28"/>
      <c r="F17" s="29"/>
      <c r="G17" s="21"/>
      <c r="H17" s="21"/>
      <c r="I17" s="22"/>
    </row>
    <row r="18" spans="1:9" ht="15">
      <c r="A18" s="98" t="s">
        <v>51</v>
      </c>
      <c r="B18" s="98"/>
      <c r="C18" s="98"/>
      <c r="D18" s="98"/>
      <c r="E18" s="98"/>
      <c r="F18" s="98"/>
      <c r="G18" s="98"/>
      <c r="H18" s="98"/>
      <c r="I18" s="30">
        <f>ROUND(SUM(I3),2)</f>
        <v>0</v>
      </c>
    </row>
    <row r="19" spans="1:9">
      <c r="A19" s="20"/>
      <c r="B19" s="21"/>
      <c r="C19" s="21"/>
      <c r="D19" s="21"/>
      <c r="E19" s="21"/>
      <c r="F19" s="21"/>
      <c r="G19" s="21"/>
      <c r="H19" s="21"/>
      <c r="I19" s="22"/>
    </row>
    <row r="20" spans="1:9" ht="18">
      <c r="A20" s="31" t="s">
        <v>52</v>
      </c>
      <c r="B20" s="99" t="s">
        <v>53</v>
      </c>
      <c r="C20" s="100"/>
      <c r="D20" s="100"/>
      <c r="E20" s="100"/>
      <c r="F20" s="100"/>
      <c r="G20" s="100"/>
      <c r="H20" s="100"/>
      <c r="I20" s="101"/>
    </row>
    <row r="21" spans="1:9">
      <c r="A21" s="20"/>
      <c r="B21" s="21"/>
      <c r="C21" s="21"/>
      <c r="D21" s="21"/>
      <c r="E21" s="21"/>
      <c r="F21" s="21"/>
      <c r="G21" s="21"/>
      <c r="H21" s="21"/>
      <c r="I21" s="22"/>
    </row>
    <row r="22" spans="1:9" ht="15">
      <c r="A22" s="84" t="s">
        <v>54</v>
      </c>
      <c r="B22" s="102" t="s">
        <v>55</v>
      </c>
      <c r="C22" s="103"/>
      <c r="D22" s="103"/>
      <c r="E22" s="103"/>
      <c r="F22" s="84" t="s">
        <v>29</v>
      </c>
      <c r="G22" s="84">
        <v>6</v>
      </c>
      <c r="H22" s="104"/>
      <c r="I22" s="92">
        <f>ROUND((G22*H22),2)</f>
        <v>0</v>
      </c>
    </row>
    <row r="23" spans="1:9" ht="15">
      <c r="A23" s="87"/>
      <c r="B23" s="119" t="s">
        <v>56</v>
      </c>
      <c r="C23" s="120"/>
      <c r="D23" s="120"/>
      <c r="E23" s="121"/>
      <c r="F23" s="87"/>
      <c r="G23" s="87"/>
      <c r="H23" s="105"/>
      <c r="I23" s="92"/>
    </row>
    <row r="24" spans="1:9">
      <c r="A24" s="87"/>
      <c r="B24" s="116" t="s">
        <v>57</v>
      </c>
      <c r="C24" s="117"/>
      <c r="D24" s="117"/>
      <c r="E24" s="118"/>
      <c r="F24" s="87"/>
      <c r="G24" s="87"/>
      <c r="H24" s="105"/>
      <c r="I24" s="92"/>
    </row>
    <row r="25" spans="1:9">
      <c r="A25" s="87"/>
      <c r="B25" s="116" t="s">
        <v>58</v>
      </c>
      <c r="C25" s="117"/>
      <c r="D25" s="117"/>
      <c r="E25" s="118"/>
      <c r="F25" s="87"/>
      <c r="G25" s="87"/>
      <c r="H25" s="105"/>
      <c r="I25" s="92"/>
    </row>
    <row r="26" spans="1:9">
      <c r="A26" s="87"/>
      <c r="B26" s="116" t="s">
        <v>59</v>
      </c>
      <c r="C26" s="117"/>
      <c r="D26" s="117"/>
      <c r="E26" s="118"/>
      <c r="F26" s="87"/>
      <c r="G26" s="87"/>
      <c r="H26" s="105"/>
      <c r="I26" s="92"/>
    </row>
    <row r="27" spans="1:9">
      <c r="A27" s="87"/>
      <c r="B27" s="116" t="s">
        <v>60</v>
      </c>
      <c r="C27" s="117"/>
      <c r="D27" s="117"/>
      <c r="E27" s="118"/>
      <c r="F27" s="87"/>
      <c r="G27" s="87"/>
      <c r="H27" s="105"/>
      <c r="I27" s="92"/>
    </row>
    <row r="28" spans="1:9">
      <c r="A28" s="87"/>
      <c r="B28" s="116" t="s">
        <v>61</v>
      </c>
      <c r="C28" s="117"/>
      <c r="D28" s="117"/>
      <c r="E28" s="118"/>
      <c r="F28" s="87"/>
      <c r="G28" s="87"/>
      <c r="H28" s="105"/>
      <c r="I28" s="92"/>
    </row>
    <row r="29" spans="1:9" ht="43.5" customHeight="1">
      <c r="A29" s="87"/>
      <c r="B29" s="116" t="s">
        <v>160</v>
      </c>
      <c r="C29" s="117"/>
      <c r="D29" s="117"/>
      <c r="E29" s="118"/>
      <c r="F29" s="87"/>
      <c r="G29" s="87"/>
      <c r="H29" s="105"/>
      <c r="I29" s="92"/>
    </row>
    <row r="30" spans="1:9">
      <c r="A30" s="87"/>
      <c r="B30" s="116" t="s">
        <v>62</v>
      </c>
      <c r="C30" s="117"/>
      <c r="D30" s="117"/>
      <c r="E30" s="118"/>
      <c r="F30" s="87"/>
      <c r="G30" s="87"/>
      <c r="H30" s="105"/>
      <c r="I30" s="92"/>
    </row>
    <row r="31" spans="1:9">
      <c r="A31" s="87"/>
      <c r="B31" s="116" t="s">
        <v>63</v>
      </c>
      <c r="C31" s="117"/>
      <c r="D31" s="117"/>
      <c r="E31" s="118"/>
      <c r="F31" s="87"/>
      <c r="G31" s="87"/>
      <c r="H31" s="105"/>
      <c r="I31" s="92"/>
    </row>
    <row r="32" spans="1:9">
      <c r="A32" s="87"/>
      <c r="B32" s="116" t="s">
        <v>64</v>
      </c>
      <c r="C32" s="117"/>
      <c r="D32" s="117"/>
      <c r="E32" s="118"/>
      <c r="F32" s="87"/>
      <c r="G32" s="87"/>
      <c r="H32" s="105"/>
      <c r="I32" s="92"/>
    </row>
    <row r="33" spans="1:9">
      <c r="A33" s="87"/>
      <c r="B33" s="116" t="s">
        <v>161</v>
      </c>
      <c r="C33" s="117"/>
      <c r="D33" s="117"/>
      <c r="E33" s="118"/>
      <c r="F33" s="87"/>
      <c r="G33" s="87"/>
      <c r="H33" s="105"/>
      <c r="I33" s="92"/>
    </row>
    <row r="34" spans="1:9" ht="31.5" customHeight="1">
      <c r="A34" s="87"/>
      <c r="B34" s="116" t="s">
        <v>65</v>
      </c>
      <c r="C34" s="117"/>
      <c r="D34" s="117"/>
      <c r="E34" s="118"/>
      <c r="F34" s="87"/>
      <c r="G34" s="87"/>
      <c r="H34" s="105"/>
      <c r="I34" s="92"/>
    </row>
    <row r="35" spans="1:9">
      <c r="A35" s="87"/>
      <c r="B35" s="116" t="s">
        <v>66</v>
      </c>
      <c r="C35" s="117"/>
      <c r="D35" s="117"/>
      <c r="E35" s="118"/>
      <c r="F35" s="87"/>
      <c r="G35" s="87"/>
      <c r="H35" s="105"/>
      <c r="I35" s="92"/>
    </row>
    <row r="36" spans="1:9">
      <c r="A36" s="87"/>
      <c r="B36" s="116" t="s">
        <v>67</v>
      </c>
      <c r="C36" s="117"/>
      <c r="D36" s="117"/>
      <c r="E36" s="118"/>
      <c r="F36" s="87"/>
      <c r="G36" s="87"/>
      <c r="H36" s="105"/>
      <c r="I36" s="92"/>
    </row>
    <row r="37" spans="1:9" ht="32.85" customHeight="1">
      <c r="A37" s="87"/>
      <c r="B37" s="116" t="s">
        <v>162</v>
      </c>
      <c r="C37" s="117"/>
      <c r="D37" s="117"/>
      <c r="E37" s="118"/>
      <c r="F37" s="87"/>
      <c r="G37" s="87"/>
      <c r="H37" s="105"/>
      <c r="I37" s="92"/>
    </row>
    <row r="38" spans="1:9" ht="29.1" customHeight="1">
      <c r="A38" s="87"/>
      <c r="B38" s="116" t="s">
        <v>68</v>
      </c>
      <c r="C38" s="117"/>
      <c r="D38" s="117"/>
      <c r="E38" s="118"/>
      <c r="F38" s="87"/>
      <c r="G38" s="87"/>
      <c r="H38" s="105"/>
      <c r="I38" s="92"/>
    </row>
    <row r="39" spans="1:9" ht="33.950000000000003" customHeight="1">
      <c r="A39" s="87"/>
      <c r="B39" s="116" t="s">
        <v>69</v>
      </c>
      <c r="C39" s="117"/>
      <c r="D39" s="117"/>
      <c r="E39" s="118"/>
      <c r="F39" s="87"/>
      <c r="G39" s="87"/>
      <c r="H39" s="105"/>
      <c r="I39" s="92"/>
    </row>
    <row r="40" spans="1:9">
      <c r="A40" s="87"/>
      <c r="B40" s="116" t="s">
        <v>70</v>
      </c>
      <c r="C40" s="117"/>
      <c r="D40" s="117"/>
      <c r="E40" s="118"/>
      <c r="F40" s="87"/>
      <c r="G40" s="87"/>
      <c r="H40" s="105"/>
      <c r="I40" s="92"/>
    </row>
    <row r="41" spans="1:9">
      <c r="A41" s="87"/>
      <c r="B41" s="110"/>
      <c r="C41" s="111"/>
      <c r="D41" s="111"/>
      <c r="E41" s="112"/>
      <c r="F41" s="87"/>
      <c r="G41" s="87"/>
      <c r="H41" s="105"/>
      <c r="I41" s="92"/>
    </row>
    <row r="42" spans="1:9">
      <c r="A42" s="87"/>
      <c r="B42" s="110" t="s">
        <v>0</v>
      </c>
      <c r="C42" s="111"/>
      <c r="D42" s="111"/>
      <c r="E42" s="112"/>
      <c r="F42" s="87"/>
      <c r="G42" s="87"/>
      <c r="H42" s="105"/>
      <c r="I42" s="92"/>
    </row>
    <row r="43" spans="1:9">
      <c r="A43" s="87"/>
      <c r="B43" s="107" t="s">
        <v>163</v>
      </c>
      <c r="C43" s="108"/>
      <c r="D43" s="108"/>
      <c r="E43" s="109"/>
      <c r="F43" s="87"/>
      <c r="G43" s="87"/>
      <c r="H43" s="105"/>
      <c r="I43" s="92"/>
    </row>
    <row r="44" spans="1:9">
      <c r="A44" s="87"/>
      <c r="B44" s="110" t="s">
        <v>164</v>
      </c>
      <c r="C44" s="111"/>
      <c r="D44" s="111"/>
      <c r="E44" s="112"/>
      <c r="F44" s="87"/>
      <c r="G44" s="87"/>
      <c r="H44" s="105"/>
      <c r="I44" s="92"/>
    </row>
    <row r="45" spans="1:9">
      <c r="A45" s="87"/>
      <c r="B45" s="110" t="s">
        <v>71</v>
      </c>
      <c r="C45" s="111"/>
      <c r="D45" s="111"/>
      <c r="E45" s="112"/>
      <c r="F45" s="87"/>
      <c r="G45" s="87"/>
      <c r="H45" s="105"/>
      <c r="I45" s="92"/>
    </row>
    <row r="46" spans="1:9">
      <c r="A46" s="87"/>
      <c r="B46" s="110" t="s">
        <v>165</v>
      </c>
      <c r="C46" s="111"/>
      <c r="D46" s="111"/>
      <c r="E46" s="112"/>
      <c r="F46" s="87"/>
      <c r="G46" s="87"/>
      <c r="H46" s="105"/>
      <c r="I46" s="92"/>
    </row>
    <row r="47" spans="1:9" ht="31.9" customHeight="1">
      <c r="A47" s="87"/>
      <c r="B47" s="110" t="s">
        <v>166</v>
      </c>
      <c r="C47" s="111"/>
      <c r="D47" s="111"/>
      <c r="E47" s="112"/>
      <c r="F47" s="87"/>
      <c r="G47" s="87"/>
      <c r="H47" s="105"/>
      <c r="I47" s="92"/>
    </row>
    <row r="48" spans="1:9" ht="32.85" customHeight="1">
      <c r="A48" s="87"/>
      <c r="B48" s="110" t="s">
        <v>167</v>
      </c>
      <c r="C48" s="111"/>
      <c r="D48" s="111"/>
      <c r="E48" s="112"/>
      <c r="F48" s="87"/>
      <c r="G48" s="87"/>
      <c r="H48" s="105"/>
      <c r="I48" s="92"/>
    </row>
    <row r="49" spans="1:9" ht="29.25" customHeight="1">
      <c r="A49" s="87"/>
      <c r="B49" s="110" t="s">
        <v>168</v>
      </c>
      <c r="C49" s="111"/>
      <c r="D49" s="111"/>
      <c r="E49" s="112"/>
      <c r="F49" s="87"/>
      <c r="G49" s="87"/>
      <c r="H49" s="105"/>
      <c r="I49" s="92"/>
    </row>
    <row r="50" spans="1:9">
      <c r="A50" s="88"/>
      <c r="B50" s="113" t="s">
        <v>72</v>
      </c>
      <c r="C50" s="114"/>
      <c r="D50" s="114"/>
      <c r="E50" s="115"/>
      <c r="F50" s="88"/>
      <c r="G50" s="88"/>
      <c r="H50" s="106"/>
      <c r="I50" s="92"/>
    </row>
    <row r="51" spans="1:9">
      <c r="A51" s="20"/>
      <c r="B51" s="32"/>
      <c r="C51" s="32"/>
      <c r="D51" s="32"/>
      <c r="E51" s="32"/>
      <c r="F51" s="21"/>
      <c r="G51" s="21"/>
      <c r="H51" s="21"/>
      <c r="I51" s="22"/>
    </row>
    <row r="52" spans="1:9" ht="15">
      <c r="A52" s="122" t="s">
        <v>73</v>
      </c>
      <c r="B52" s="123" t="s">
        <v>74</v>
      </c>
      <c r="C52" s="123"/>
      <c r="D52" s="123"/>
      <c r="E52" s="102"/>
      <c r="F52" s="122" t="s">
        <v>29</v>
      </c>
      <c r="G52" s="122">
        <v>6</v>
      </c>
      <c r="H52" s="124"/>
      <c r="I52" s="125">
        <f>ROUND((G52*H52),2)</f>
        <v>0</v>
      </c>
    </row>
    <row r="53" spans="1:9" ht="32.85" customHeight="1">
      <c r="A53" s="122"/>
      <c r="B53" s="134" t="s">
        <v>169</v>
      </c>
      <c r="C53" s="135"/>
      <c r="D53" s="135"/>
      <c r="E53" s="136"/>
      <c r="F53" s="122"/>
      <c r="G53" s="122"/>
      <c r="H53" s="124"/>
      <c r="I53" s="126"/>
    </row>
    <row r="54" spans="1:9">
      <c r="A54" s="122"/>
      <c r="B54" s="128" t="s">
        <v>75</v>
      </c>
      <c r="C54" s="129"/>
      <c r="D54" s="129"/>
      <c r="E54" s="130"/>
      <c r="F54" s="122"/>
      <c r="G54" s="122"/>
      <c r="H54" s="124"/>
      <c r="I54" s="126"/>
    </row>
    <row r="55" spans="1:9">
      <c r="A55" s="122"/>
      <c r="B55" s="128" t="s">
        <v>76</v>
      </c>
      <c r="C55" s="129"/>
      <c r="D55" s="129"/>
      <c r="E55" s="130"/>
      <c r="F55" s="122"/>
      <c r="G55" s="122"/>
      <c r="H55" s="124"/>
      <c r="I55" s="126"/>
    </row>
    <row r="56" spans="1:9">
      <c r="A56" s="122"/>
      <c r="B56" s="128" t="s">
        <v>77</v>
      </c>
      <c r="C56" s="129"/>
      <c r="D56" s="129"/>
      <c r="E56" s="130"/>
      <c r="F56" s="122"/>
      <c r="G56" s="122"/>
      <c r="H56" s="124"/>
      <c r="I56" s="126"/>
    </row>
    <row r="57" spans="1:9">
      <c r="A57" s="122"/>
      <c r="B57" s="128" t="s">
        <v>78</v>
      </c>
      <c r="C57" s="129"/>
      <c r="D57" s="129"/>
      <c r="E57" s="130"/>
      <c r="F57" s="122"/>
      <c r="G57" s="122"/>
      <c r="H57" s="124"/>
      <c r="I57" s="126"/>
    </row>
    <row r="58" spans="1:9" ht="15">
      <c r="A58" s="122"/>
      <c r="B58" s="128" t="s">
        <v>79</v>
      </c>
      <c r="C58" s="129"/>
      <c r="D58" s="129"/>
      <c r="E58" s="130"/>
      <c r="F58" s="122"/>
      <c r="G58" s="122"/>
      <c r="H58" s="124"/>
      <c r="I58" s="126"/>
    </row>
    <row r="59" spans="1:9">
      <c r="A59" s="122"/>
      <c r="B59" s="128" t="s">
        <v>80</v>
      </c>
      <c r="C59" s="129"/>
      <c r="D59" s="129"/>
      <c r="E59" s="130"/>
      <c r="F59" s="122"/>
      <c r="G59" s="122"/>
      <c r="H59" s="124"/>
      <c r="I59" s="126"/>
    </row>
    <row r="60" spans="1:9" ht="15">
      <c r="A60" s="122"/>
      <c r="B60" s="128" t="s">
        <v>81</v>
      </c>
      <c r="C60" s="129"/>
      <c r="D60" s="129"/>
      <c r="E60" s="130"/>
      <c r="F60" s="122"/>
      <c r="G60" s="122"/>
      <c r="H60" s="124"/>
      <c r="I60" s="126"/>
    </row>
    <row r="61" spans="1:9">
      <c r="A61" s="122"/>
      <c r="B61" s="128" t="s">
        <v>82</v>
      </c>
      <c r="C61" s="129"/>
      <c r="D61" s="129"/>
      <c r="E61" s="130"/>
      <c r="F61" s="122"/>
      <c r="G61" s="122"/>
      <c r="H61" s="124"/>
      <c r="I61" s="126"/>
    </row>
    <row r="62" spans="1:9" ht="15">
      <c r="A62" s="122"/>
      <c r="B62" s="128" t="s">
        <v>83</v>
      </c>
      <c r="C62" s="129"/>
      <c r="D62" s="129"/>
      <c r="E62" s="130"/>
      <c r="F62" s="122"/>
      <c r="G62" s="122"/>
      <c r="H62" s="124"/>
      <c r="I62" s="126"/>
    </row>
    <row r="63" spans="1:9">
      <c r="A63" s="122"/>
      <c r="B63" s="128" t="s">
        <v>84</v>
      </c>
      <c r="C63" s="129"/>
      <c r="D63" s="129"/>
      <c r="E63" s="130"/>
      <c r="F63" s="122"/>
      <c r="G63" s="122"/>
      <c r="H63" s="124"/>
      <c r="I63" s="126"/>
    </row>
    <row r="64" spans="1:9">
      <c r="A64" s="122"/>
      <c r="B64" s="128" t="s">
        <v>85</v>
      </c>
      <c r="C64" s="129"/>
      <c r="D64" s="129"/>
      <c r="E64" s="130"/>
      <c r="F64" s="122"/>
      <c r="G64" s="122"/>
      <c r="H64" s="124"/>
      <c r="I64" s="126"/>
    </row>
    <row r="65" spans="1:9" ht="15">
      <c r="A65" s="122"/>
      <c r="B65" s="128" t="s">
        <v>86</v>
      </c>
      <c r="C65" s="129"/>
      <c r="D65" s="129"/>
      <c r="E65" s="130"/>
      <c r="F65" s="122"/>
      <c r="G65" s="122"/>
      <c r="H65" s="124"/>
      <c r="I65" s="126"/>
    </row>
    <row r="66" spans="1:9">
      <c r="A66" s="122"/>
      <c r="B66" s="128" t="s">
        <v>87</v>
      </c>
      <c r="C66" s="129"/>
      <c r="D66" s="129"/>
      <c r="E66" s="130"/>
      <c r="F66" s="122"/>
      <c r="G66" s="122"/>
      <c r="H66" s="124"/>
      <c r="I66" s="126"/>
    </row>
    <row r="67" spans="1:9">
      <c r="A67" s="122"/>
      <c r="B67" s="131" t="s">
        <v>88</v>
      </c>
      <c r="C67" s="132"/>
      <c r="D67" s="132"/>
      <c r="E67" s="133"/>
      <c r="F67" s="122"/>
      <c r="G67" s="122"/>
      <c r="H67" s="124"/>
      <c r="I67" s="127"/>
    </row>
    <row r="68" spans="1:9">
      <c r="A68" s="147"/>
      <c r="B68" s="147"/>
      <c r="C68" s="147"/>
      <c r="D68" s="147"/>
      <c r="E68" s="147"/>
      <c r="F68" s="147"/>
      <c r="G68" s="147"/>
      <c r="H68" s="147"/>
      <c r="I68" s="147"/>
    </row>
    <row r="69" spans="1:9" ht="15">
      <c r="A69" s="122" t="s">
        <v>89</v>
      </c>
      <c r="B69" s="123" t="s">
        <v>90</v>
      </c>
      <c r="C69" s="123"/>
      <c r="D69" s="123"/>
      <c r="E69" s="102"/>
      <c r="F69" s="122" t="s">
        <v>29</v>
      </c>
      <c r="G69" s="122">
        <v>6</v>
      </c>
      <c r="H69" s="124"/>
      <c r="I69" s="92">
        <f>ROUND((G69*H69),2)</f>
        <v>0</v>
      </c>
    </row>
    <row r="70" spans="1:9" ht="31.9" customHeight="1">
      <c r="A70" s="122"/>
      <c r="B70" s="142" t="s">
        <v>172</v>
      </c>
      <c r="C70" s="143"/>
      <c r="D70" s="143"/>
      <c r="E70" s="144"/>
      <c r="F70" s="122"/>
      <c r="G70" s="122"/>
      <c r="H70" s="124"/>
      <c r="I70" s="92"/>
    </row>
    <row r="71" spans="1:9">
      <c r="A71" s="122"/>
      <c r="B71" s="128" t="s">
        <v>91</v>
      </c>
      <c r="C71" s="129"/>
      <c r="D71" s="129"/>
      <c r="E71" s="130"/>
      <c r="F71" s="122"/>
      <c r="G71" s="122"/>
      <c r="H71" s="124"/>
      <c r="I71" s="92"/>
    </row>
    <row r="72" spans="1:9">
      <c r="A72" s="122"/>
      <c r="B72" s="128" t="s">
        <v>92</v>
      </c>
      <c r="C72" s="129"/>
      <c r="D72" s="129"/>
      <c r="E72" s="130"/>
      <c r="F72" s="122"/>
      <c r="G72" s="122"/>
      <c r="H72" s="124"/>
      <c r="I72" s="92"/>
    </row>
    <row r="73" spans="1:9">
      <c r="A73" s="122"/>
      <c r="B73" s="128" t="s">
        <v>93</v>
      </c>
      <c r="C73" s="129"/>
      <c r="D73" s="129"/>
      <c r="E73" s="130"/>
      <c r="F73" s="122"/>
      <c r="G73" s="122"/>
      <c r="H73" s="124"/>
      <c r="I73" s="92"/>
    </row>
    <row r="74" spans="1:9">
      <c r="A74" s="122"/>
      <c r="B74" s="128" t="s">
        <v>80</v>
      </c>
      <c r="C74" s="129"/>
      <c r="D74" s="129"/>
      <c r="E74" s="130"/>
      <c r="F74" s="122"/>
      <c r="G74" s="122"/>
      <c r="H74" s="124"/>
      <c r="I74" s="92"/>
    </row>
    <row r="75" spans="1:9">
      <c r="A75" s="122"/>
      <c r="B75" s="128" t="s">
        <v>94</v>
      </c>
      <c r="C75" s="129"/>
      <c r="D75" s="129"/>
      <c r="E75" s="130"/>
      <c r="F75" s="122"/>
      <c r="G75" s="122"/>
      <c r="H75" s="124"/>
      <c r="I75" s="92"/>
    </row>
    <row r="76" spans="1:9">
      <c r="A76" s="122"/>
      <c r="B76" s="128" t="s">
        <v>95</v>
      </c>
      <c r="C76" s="129"/>
      <c r="D76" s="129"/>
      <c r="E76" s="130"/>
      <c r="F76" s="122"/>
      <c r="G76" s="122"/>
      <c r="H76" s="124"/>
      <c r="I76" s="92"/>
    </row>
    <row r="77" spans="1:9">
      <c r="A77" s="122"/>
      <c r="B77" s="128" t="s">
        <v>96</v>
      </c>
      <c r="C77" s="129"/>
      <c r="D77" s="129"/>
      <c r="E77" s="130"/>
      <c r="F77" s="122"/>
      <c r="G77" s="122"/>
      <c r="H77" s="124"/>
      <c r="I77" s="92"/>
    </row>
    <row r="78" spans="1:9">
      <c r="A78" s="122"/>
      <c r="B78" s="128" t="s">
        <v>97</v>
      </c>
      <c r="C78" s="129"/>
      <c r="D78" s="129"/>
      <c r="E78" s="130"/>
      <c r="F78" s="122"/>
      <c r="G78" s="122"/>
      <c r="H78" s="124"/>
      <c r="I78" s="92"/>
    </row>
    <row r="79" spans="1:9">
      <c r="A79" s="122"/>
      <c r="B79" s="128" t="s">
        <v>98</v>
      </c>
      <c r="C79" s="129"/>
      <c r="D79" s="129"/>
      <c r="E79" s="130"/>
      <c r="F79" s="122"/>
      <c r="G79" s="122"/>
      <c r="H79" s="124"/>
      <c r="I79" s="92"/>
    </row>
    <row r="80" spans="1:9">
      <c r="A80" s="122"/>
      <c r="B80" s="131" t="s">
        <v>99</v>
      </c>
      <c r="C80" s="132"/>
      <c r="D80" s="132"/>
      <c r="E80" s="133"/>
      <c r="F80" s="122"/>
      <c r="G80" s="122"/>
      <c r="H80" s="124"/>
      <c r="I80" s="92"/>
    </row>
    <row r="81" spans="1:9">
      <c r="A81" s="20"/>
      <c r="B81" s="21"/>
      <c r="C81" s="21"/>
      <c r="D81" s="21"/>
      <c r="E81" s="21"/>
      <c r="F81" s="21"/>
      <c r="G81" s="21"/>
      <c r="H81" s="21"/>
      <c r="I81" s="22"/>
    </row>
    <row r="82" spans="1:9" ht="15">
      <c r="A82" s="122" t="s">
        <v>100</v>
      </c>
      <c r="B82" s="123" t="s">
        <v>101</v>
      </c>
      <c r="C82" s="123"/>
      <c r="D82" s="123"/>
      <c r="E82" s="102"/>
      <c r="F82" s="122" t="s">
        <v>29</v>
      </c>
      <c r="G82" s="122">
        <v>3</v>
      </c>
      <c r="H82" s="124"/>
      <c r="I82" s="92">
        <f>ROUND((G82*H82),2)</f>
        <v>0</v>
      </c>
    </row>
    <row r="83" spans="1:9" ht="27.75" customHeight="1">
      <c r="A83" s="122"/>
      <c r="B83" s="142" t="s">
        <v>102</v>
      </c>
      <c r="C83" s="143"/>
      <c r="D83" s="143"/>
      <c r="E83" s="144"/>
      <c r="F83" s="122"/>
      <c r="G83" s="122"/>
      <c r="H83" s="124"/>
      <c r="I83" s="92"/>
    </row>
    <row r="84" spans="1:9">
      <c r="A84" s="122"/>
      <c r="B84" s="128" t="s">
        <v>103</v>
      </c>
      <c r="C84" s="129"/>
      <c r="D84" s="129"/>
      <c r="E84" s="130"/>
      <c r="F84" s="122"/>
      <c r="G84" s="122"/>
      <c r="H84" s="124"/>
      <c r="I84" s="92"/>
    </row>
    <row r="85" spans="1:9">
      <c r="A85" s="122"/>
      <c r="B85" s="128" t="s">
        <v>104</v>
      </c>
      <c r="C85" s="129"/>
      <c r="D85" s="129"/>
      <c r="E85" s="130"/>
      <c r="F85" s="122"/>
      <c r="G85" s="122"/>
      <c r="H85" s="124"/>
      <c r="I85" s="92"/>
    </row>
    <row r="86" spans="1:9" ht="30.95" customHeight="1">
      <c r="A86" s="122"/>
      <c r="B86" s="128" t="s">
        <v>105</v>
      </c>
      <c r="C86" s="129"/>
      <c r="D86" s="129"/>
      <c r="E86" s="130"/>
      <c r="F86" s="122"/>
      <c r="G86" s="122"/>
      <c r="H86" s="124"/>
      <c r="I86" s="92"/>
    </row>
    <row r="87" spans="1:9">
      <c r="A87" s="122"/>
      <c r="B87" s="128" t="s">
        <v>106</v>
      </c>
      <c r="C87" s="129"/>
      <c r="D87" s="129"/>
      <c r="E87" s="130"/>
      <c r="F87" s="122"/>
      <c r="G87" s="122"/>
      <c r="H87" s="124"/>
      <c r="I87" s="92"/>
    </row>
    <row r="88" spans="1:9">
      <c r="A88" s="122"/>
      <c r="B88" s="128" t="s">
        <v>107</v>
      </c>
      <c r="C88" s="129"/>
      <c r="D88" s="129"/>
      <c r="E88" s="130"/>
      <c r="F88" s="122"/>
      <c r="G88" s="122"/>
      <c r="H88" s="124"/>
      <c r="I88" s="92"/>
    </row>
    <row r="89" spans="1:9">
      <c r="A89" s="122"/>
      <c r="B89" s="128" t="s">
        <v>108</v>
      </c>
      <c r="C89" s="129"/>
      <c r="D89" s="129"/>
      <c r="E89" s="130"/>
      <c r="F89" s="122"/>
      <c r="G89" s="122"/>
      <c r="H89" s="124"/>
      <c r="I89" s="92"/>
    </row>
    <row r="90" spans="1:9">
      <c r="A90" s="122"/>
      <c r="B90" s="128" t="s">
        <v>109</v>
      </c>
      <c r="C90" s="129"/>
      <c r="D90" s="129"/>
      <c r="E90" s="130"/>
      <c r="F90" s="122"/>
      <c r="G90" s="122"/>
      <c r="H90" s="124"/>
      <c r="I90" s="92"/>
    </row>
    <row r="91" spans="1:9">
      <c r="A91" s="122"/>
      <c r="B91" s="128" t="s">
        <v>110</v>
      </c>
      <c r="C91" s="129"/>
      <c r="D91" s="129"/>
      <c r="E91" s="130"/>
      <c r="F91" s="122"/>
      <c r="G91" s="122"/>
      <c r="H91" s="124"/>
      <c r="I91" s="92"/>
    </row>
    <row r="92" spans="1:9" ht="15">
      <c r="A92" s="122"/>
      <c r="B92" s="128" t="s">
        <v>111</v>
      </c>
      <c r="C92" s="129"/>
      <c r="D92" s="129"/>
      <c r="E92" s="130"/>
      <c r="F92" s="122"/>
      <c r="G92" s="122"/>
      <c r="H92" s="124"/>
      <c r="I92" s="92"/>
    </row>
    <row r="93" spans="1:9">
      <c r="A93" s="122"/>
      <c r="B93" s="128" t="s">
        <v>112</v>
      </c>
      <c r="C93" s="129"/>
      <c r="D93" s="129"/>
      <c r="E93" s="130"/>
      <c r="F93" s="122"/>
      <c r="G93" s="122"/>
      <c r="H93" s="124"/>
      <c r="I93" s="92"/>
    </row>
    <row r="94" spans="1:9">
      <c r="A94" s="122"/>
      <c r="B94" s="128" t="s">
        <v>113</v>
      </c>
      <c r="C94" s="129"/>
      <c r="D94" s="129"/>
      <c r="E94" s="130"/>
      <c r="F94" s="122"/>
      <c r="G94" s="122"/>
      <c r="H94" s="124"/>
      <c r="I94" s="92"/>
    </row>
    <row r="95" spans="1:9">
      <c r="A95" s="122"/>
      <c r="B95" s="128" t="s">
        <v>114</v>
      </c>
      <c r="C95" s="129"/>
      <c r="D95" s="129"/>
      <c r="E95" s="130"/>
      <c r="F95" s="122"/>
      <c r="G95" s="122"/>
      <c r="H95" s="124"/>
      <c r="I95" s="92"/>
    </row>
    <row r="96" spans="1:9" ht="17.45" customHeight="1">
      <c r="A96" s="122"/>
      <c r="B96" s="128" t="s">
        <v>115</v>
      </c>
      <c r="C96" s="129"/>
      <c r="D96" s="129"/>
      <c r="E96" s="130"/>
      <c r="F96" s="122"/>
      <c r="G96" s="122"/>
      <c r="H96" s="124"/>
      <c r="I96" s="92"/>
    </row>
    <row r="97" spans="1:9" ht="15.75" customHeight="1">
      <c r="A97" s="122"/>
      <c r="B97" s="131" t="s">
        <v>116</v>
      </c>
      <c r="C97" s="132"/>
      <c r="D97" s="132"/>
      <c r="E97" s="133"/>
      <c r="F97" s="122"/>
      <c r="G97" s="122"/>
      <c r="H97" s="124"/>
      <c r="I97" s="92"/>
    </row>
    <row r="98" spans="1:9">
      <c r="A98" s="20"/>
      <c r="B98" s="32"/>
      <c r="C98" s="32"/>
      <c r="D98" s="32"/>
      <c r="E98" s="32"/>
      <c r="F98" s="21"/>
      <c r="G98" s="21"/>
      <c r="H98" s="21"/>
      <c r="I98" s="22"/>
    </row>
    <row r="99" spans="1:9" ht="15">
      <c r="A99" s="122" t="s">
        <v>117</v>
      </c>
      <c r="B99" s="123" t="s">
        <v>118</v>
      </c>
      <c r="C99" s="123"/>
      <c r="D99" s="123"/>
      <c r="E99" s="102"/>
      <c r="F99" s="122" t="s">
        <v>29</v>
      </c>
      <c r="G99" s="122">
        <v>6</v>
      </c>
      <c r="H99" s="124"/>
      <c r="I99" s="92">
        <f>ROUND((H99*G99),2)</f>
        <v>0</v>
      </c>
    </row>
    <row r="100" spans="1:9" ht="15.75" customHeight="1">
      <c r="A100" s="122"/>
      <c r="B100" s="142" t="s">
        <v>119</v>
      </c>
      <c r="C100" s="143"/>
      <c r="D100" s="143"/>
      <c r="E100" s="144"/>
      <c r="F100" s="122"/>
      <c r="G100" s="122"/>
      <c r="H100" s="124"/>
      <c r="I100" s="92"/>
    </row>
    <row r="101" spans="1:9">
      <c r="A101" s="122"/>
      <c r="B101" s="128" t="s">
        <v>120</v>
      </c>
      <c r="C101" s="129"/>
      <c r="D101" s="129"/>
      <c r="E101" s="130"/>
      <c r="F101" s="122"/>
      <c r="G101" s="122"/>
      <c r="H101" s="124"/>
      <c r="I101" s="92"/>
    </row>
    <row r="102" spans="1:9">
      <c r="A102" s="122"/>
      <c r="B102" s="128" t="s">
        <v>121</v>
      </c>
      <c r="C102" s="129"/>
      <c r="D102" s="129"/>
      <c r="E102" s="130"/>
      <c r="F102" s="122"/>
      <c r="G102" s="122"/>
      <c r="H102" s="124"/>
      <c r="I102" s="92"/>
    </row>
    <row r="103" spans="1:9">
      <c r="A103" s="122"/>
      <c r="B103" s="128" t="s">
        <v>122</v>
      </c>
      <c r="C103" s="129"/>
      <c r="D103" s="129"/>
      <c r="E103" s="130"/>
      <c r="F103" s="122"/>
      <c r="G103" s="122"/>
      <c r="H103" s="124"/>
      <c r="I103" s="92"/>
    </row>
    <row r="104" spans="1:9">
      <c r="A104" s="122"/>
      <c r="B104" s="128" t="s">
        <v>123</v>
      </c>
      <c r="C104" s="129"/>
      <c r="D104" s="129"/>
      <c r="E104" s="130"/>
      <c r="F104" s="122"/>
      <c r="G104" s="122"/>
      <c r="H104" s="124"/>
      <c r="I104" s="92"/>
    </row>
    <row r="105" spans="1:9">
      <c r="A105" s="122"/>
      <c r="B105" s="128" t="s">
        <v>124</v>
      </c>
      <c r="C105" s="129"/>
      <c r="D105" s="129"/>
      <c r="E105" s="130"/>
      <c r="F105" s="122"/>
      <c r="G105" s="122"/>
      <c r="H105" s="124"/>
      <c r="I105" s="92"/>
    </row>
    <row r="106" spans="1:9">
      <c r="A106" s="122"/>
      <c r="B106" s="128" t="s">
        <v>125</v>
      </c>
      <c r="C106" s="129"/>
      <c r="D106" s="129"/>
      <c r="E106" s="130"/>
      <c r="F106" s="122"/>
      <c r="G106" s="122"/>
      <c r="H106" s="124"/>
      <c r="I106" s="92"/>
    </row>
    <row r="107" spans="1:9">
      <c r="A107" s="122"/>
      <c r="B107" s="131" t="s">
        <v>126</v>
      </c>
      <c r="C107" s="132"/>
      <c r="D107" s="132"/>
      <c r="E107" s="133"/>
      <c r="F107" s="122"/>
      <c r="G107" s="122"/>
      <c r="H107" s="124"/>
      <c r="I107" s="92"/>
    </row>
    <row r="108" spans="1:9">
      <c r="A108" s="140"/>
      <c r="B108" s="140"/>
      <c r="C108" s="140"/>
      <c r="D108" s="140"/>
      <c r="E108" s="140"/>
      <c r="F108" s="140"/>
      <c r="G108" s="140"/>
      <c r="H108" s="140"/>
      <c r="I108" s="22"/>
    </row>
    <row r="109" spans="1:9">
      <c r="A109" s="141"/>
      <c r="B109" s="141"/>
      <c r="C109" s="141"/>
      <c r="D109" s="141"/>
      <c r="E109" s="141"/>
      <c r="F109" s="141"/>
      <c r="G109" s="141"/>
      <c r="H109" s="141"/>
      <c r="I109" s="22"/>
    </row>
    <row r="110" spans="1:9" ht="15">
      <c r="A110" s="122" t="s">
        <v>127</v>
      </c>
      <c r="B110" s="145" t="s">
        <v>128</v>
      </c>
      <c r="C110" s="145"/>
      <c r="D110" s="145"/>
      <c r="E110" s="146"/>
      <c r="F110" s="122" t="s">
        <v>29</v>
      </c>
      <c r="G110" s="122">
        <v>6</v>
      </c>
      <c r="H110" s="124"/>
      <c r="I110" s="137">
        <f>ROUND((H110*G110),2)</f>
        <v>0</v>
      </c>
    </row>
    <row r="111" spans="1:9" ht="16.5" customHeight="1">
      <c r="A111" s="94"/>
      <c r="B111" s="142" t="s">
        <v>129</v>
      </c>
      <c r="C111" s="143"/>
      <c r="D111" s="143"/>
      <c r="E111" s="144"/>
      <c r="F111" s="122"/>
      <c r="G111" s="122"/>
      <c r="H111" s="124"/>
      <c r="I111" s="138"/>
    </row>
    <row r="112" spans="1:9">
      <c r="A112" s="94"/>
      <c r="B112" s="128" t="s">
        <v>130</v>
      </c>
      <c r="C112" s="129"/>
      <c r="D112" s="129"/>
      <c r="E112" s="130"/>
      <c r="F112" s="122"/>
      <c r="G112" s="122"/>
      <c r="H112" s="124"/>
      <c r="I112" s="138"/>
    </row>
    <row r="113" spans="1:9">
      <c r="A113" s="94"/>
      <c r="B113" s="128" t="s">
        <v>131</v>
      </c>
      <c r="C113" s="129"/>
      <c r="D113" s="129"/>
      <c r="E113" s="130"/>
      <c r="F113" s="122"/>
      <c r="G113" s="122"/>
      <c r="H113" s="124"/>
      <c r="I113" s="138"/>
    </row>
    <row r="114" spans="1:9">
      <c r="A114" s="94"/>
      <c r="B114" s="128" t="s">
        <v>132</v>
      </c>
      <c r="C114" s="129"/>
      <c r="D114" s="129"/>
      <c r="E114" s="130"/>
      <c r="F114" s="122"/>
      <c r="G114" s="122"/>
      <c r="H114" s="124"/>
      <c r="I114" s="138"/>
    </row>
    <row r="115" spans="1:9">
      <c r="A115" s="94"/>
      <c r="B115" s="128" t="s">
        <v>133</v>
      </c>
      <c r="C115" s="129"/>
      <c r="D115" s="129"/>
      <c r="E115" s="130"/>
      <c r="F115" s="122"/>
      <c r="G115" s="122"/>
      <c r="H115" s="124"/>
      <c r="I115" s="138"/>
    </row>
    <row r="116" spans="1:9">
      <c r="A116" s="94"/>
      <c r="B116" s="128" t="s">
        <v>134</v>
      </c>
      <c r="C116" s="129"/>
      <c r="D116" s="129"/>
      <c r="E116" s="130"/>
      <c r="F116" s="122"/>
      <c r="G116" s="122"/>
      <c r="H116" s="124"/>
      <c r="I116" s="138"/>
    </row>
    <row r="117" spans="1:9">
      <c r="A117" s="94"/>
      <c r="B117" s="128" t="s">
        <v>135</v>
      </c>
      <c r="C117" s="129"/>
      <c r="D117" s="129"/>
      <c r="E117" s="130"/>
      <c r="F117" s="122"/>
      <c r="G117" s="122"/>
      <c r="H117" s="124"/>
      <c r="I117" s="138"/>
    </row>
    <row r="118" spans="1:9">
      <c r="A118" s="94"/>
      <c r="B118" s="128" t="s">
        <v>136</v>
      </c>
      <c r="C118" s="129"/>
      <c r="D118" s="129"/>
      <c r="E118" s="130"/>
      <c r="F118" s="122"/>
      <c r="G118" s="122"/>
      <c r="H118" s="124"/>
      <c r="I118" s="138"/>
    </row>
    <row r="119" spans="1:9">
      <c r="A119" s="94"/>
      <c r="B119" s="131" t="s">
        <v>137</v>
      </c>
      <c r="C119" s="132"/>
      <c r="D119" s="132"/>
      <c r="E119" s="133"/>
      <c r="F119" s="122"/>
      <c r="G119" s="122"/>
      <c r="H119" s="124"/>
      <c r="I119" s="139"/>
    </row>
    <row r="120" spans="1:9">
      <c r="A120" s="20"/>
      <c r="B120" s="32"/>
      <c r="C120" s="32"/>
      <c r="D120" s="32"/>
      <c r="E120" s="32"/>
      <c r="F120" s="21"/>
      <c r="G120" s="21"/>
      <c r="H120" s="21"/>
      <c r="I120" s="22"/>
    </row>
    <row r="121" spans="1:9">
      <c r="A121" s="20"/>
      <c r="B121" s="21"/>
      <c r="C121" s="21"/>
      <c r="D121" s="21"/>
      <c r="E121" s="21"/>
      <c r="F121" s="21"/>
      <c r="G121" s="21"/>
      <c r="H121" s="21"/>
      <c r="I121" s="22"/>
    </row>
    <row r="122" spans="1:9" ht="15">
      <c r="A122" s="98" t="s">
        <v>138</v>
      </c>
      <c r="B122" s="98"/>
      <c r="C122" s="98"/>
      <c r="D122" s="98"/>
      <c r="E122" s="98"/>
      <c r="F122" s="98"/>
      <c r="G122" s="98"/>
      <c r="H122" s="98"/>
      <c r="I122" s="33">
        <f>ROUND(SUM(I18,I22,I52,I69,I82,I99,I110),2)</f>
        <v>0</v>
      </c>
    </row>
  </sheetData>
  <sheetProtection algorithmName="SHA-512" hashValue="qyZiq8sHOUVxEXV1xBXCKECFoQKr2mCTxWFaHyJElVw14FSyazQMB+CR/Vs8zeqbZMoXFXNoFjpUYK8qNKCFAA==" saltValue="zjrmi6oFovRxkaxwLrumJQ==" spinCount="100000" sheet="1" objects="1" scenarios="1"/>
  <mergeCells count="147">
    <mergeCell ref="B114:E114"/>
    <mergeCell ref="B97:E97"/>
    <mergeCell ref="B100:E100"/>
    <mergeCell ref="B92:E92"/>
    <mergeCell ref="B93:E93"/>
    <mergeCell ref="B94:E94"/>
    <mergeCell ref="B95:E95"/>
    <mergeCell ref="B96:E96"/>
    <mergeCell ref="B34:E34"/>
    <mergeCell ref="B47:E47"/>
    <mergeCell ref="B48:E48"/>
    <mergeCell ref="B49:E49"/>
    <mergeCell ref="B79:E79"/>
    <mergeCell ref="B80:E80"/>
    <mergeCell ref="B83:E83"/>
    <mergeCell ref="B84:E84"/>
    <mergeCell ref="B85:E85"/>
    <mergeCell ref="B86:E86"/>
    <mergeCell ref="A68:I68"/>
    <mergeCell ref="B71:E71"/>
    <mergeCell ref="B70:E70"/>
    <mergeCell ref="B72:E72"/>
    <mergeCell ref="B73:E73"/>
    <mergeCell ref="B74:E74"/>
    <mergeCell ref="I82:I97"/>
    <mergeCell ref="A69:A80"/>
    <mergeCell ref="B69:E69"/>
    <mergeCell ref="F69:F80"/>
    <mergeCell ref="G69:G80"/>
    <mergeCell ref="H69:H80"/>
    <mergeCell ref="I69:I80"/>
    <mergeCell ref="B75:E75"/>
    <mergeCell ref="B76:E76"/>
    <mergeCell ref="B77:E77"/>
    <mergeCell ref="B78:E78"/>
    <mergeCell ref="B91:E91"/>
    <mergeCell ref="A122:H122"/>
    <mergeCell ref="B24:E24"/>
    <mergeCell ref="B25:E25"/>
    <mergeCell ref="B26:E26"/>
    <mergeCell ref="B27:E27"/>
    <mergeCell ref="B28:E28"/>
    <mergeCell ref="B29:E29"/>
    <mergeCell ref="B35:E35"/>
    <mergeCell ref="B41:E41"/>
    <mergeCell ref="B42:E42"/>
    <mergeCell ref="A110:A119"/>
    <mergeCell ref="B110:E110"/>
    <mergeCell ref="F110:F119"/>
    <mergeCell ref="G110:G119"/>
    <mergeCell ref="H110:H119"/>
    <mergeCell ref="A82:A97"/>
    <mergeCell ref="B82:E82"/>
    <mergeCell ref="F82:F97"/>
    <mergeCell ref="G82:G97"/>
    <mergeCell ref="H82:H97"/>
    <mergeCell ref="B87:E87"/>
    <mergeCell ref="B88:E88"/>
    <mergeCell ref="B89:E89"/>
    <mergeCell ref="B90:E90"/>
    <mergeCell ref="I110:I119"/>
    <mergeCell ref="B115:E115"/>
    <mergeCell ref="B116:E116"/>
    <mergeCell ref="B117:E117"/>
    <mergeCell ref="B118:E118"/>
    <mergeCell ref="A99:A107"/>
    <mergeCell ref="B99:E99"/>
    <mergeCell ref="F99:F107"/>
    <mergeCell ref="G99:G107"/>
    <mergeCell ref="H99:H107"/>
    <mergeCell ref="I99:I107"/>
    <mergeCell ref="B105:E105"/>
    <mergeCell ref="B106:E106"/>
    <mergeCell ref="B107:E107"/>
    <mergeCell ref="B101:E101"/>
    <mergeCell ref="B102:E102"/>
    <mergeCell ref="B103:E103"/>
    <mergeCell ref="B104:E104"/>
    <mergeCell ref="B119:E119"/>
    <mergeCell ref="A108:H108"/>
    <mergeCell ref="A109:H109"/>
    <mergeCell ref="B111:E111"/>
    <mergeCell ref="B112:E112"/>
    <mergeCell ref="B113:E113"/>
    <mergeCell ref="A52:A67"/>
    <mergeCell ref="B52:E52"/>
    <mergeCell ref="F52:F67"/>
    <mergeCell ref="G52:G67"/>
    <mergeCell ref="H52:H67"/>
    <mergeCell ref="I52:I67"/>
    <mergeCell ref="B59:E59"/>
    <mergeCell ref="B60:E60"/>
    <mergeCell ref="B61:E61"/>
    <mergeCell ref="B62:E62"/>
    <mergeCell ref="B63:E63"/>
    <mergeCell ref="B64:E64"/>
    <mergeCell ref="B65:E65"/>
    <mergeCell ref="B66:E66"/>
    <mergeCell ref="B67:E67"/>
    <mergeCell ref="B53:E53"/>
    <mergeCell ref="B54:E54"/>
    <mergeCell ref="B55:E55"/>
    <mergeCell ref="B56:E56"/>
    <mergeCell ref="B57:E57"/>
    <mergeCell ref="B58:E58"/>
    <mergeCell ref="A18:H18"/>
    <mergeCell ref="B20:I20"/>
    <mergeCell ref="A22:A50"/>
    <mergeCell ref="B22:E22"/>
    <mergeCell ref="F22:F50"/>
    <mergeCell ref="G22:G50"/>
    <mergeCell ref="H22:H50"/>
    <mergeCell ref="I22:I50"/>
    <mergeCell ref="B43:E43"/>
    <mergeCell ref="B44:E44"/>
    <mergeCell ref="B45:E45"/>
    <mergeCell ref="B50:E50"/>
    <mergeCell ref="B30:E30"/>
    <mergeCell ref="B23:E23"/>
    <mergeCell ref="B33:E33"/>
    <mergeCell ref="B32:E32"/>
    <mergeCell ref="B31:E31"/>
    <mergeCell ref="B40:E40"/>
    <mergeCell ref="B39:E39"/>
    <mergeCell ref="B38:E38"/>
    <mergeCell ref="B37:E37"/>
    <mergeCell ref="B36:E36"/>
    <mergeCell ref="B46:E46"/>
    <mergeCell ref="A4:A15"/>
    <mergeCell ref="B4:E4"/>
    <mergeCell ref="B5:E5"/>
    <mergeCell ref="B6:E6"/>
    <mergeCell ref="B7:E7"/>
    <mergeCell ref="B8:E8"/>
    <mergeCell ref="B9:E9"/>
    <mergeCell ref="B10:E10"/>
    <mergeCell ref="B11:E11"/>
    <mergeCell ref="B12:E12"/>
    <mergeCell ref="B2:E2"/>
    <mergeCell ref="B3:E3"/>
    <mergeCell ref="F3:F15"/>
    <mergeCell ref="G3:G15"/>
    <mergeCell ref="H3:H15"/>
    <mergeCell ref="I3:I15"/>
    <mergeCell ref="B13:E13"/>
    <mergeCell ref="B14:E14"/>
    <mergeCell ref="B15:E15"/>
  </mergeCells>
  <pageMargins left="0.7" right="0.7" top="0.75" bottom="0.75" header="0.3" footer="0.3"/>
  <pageSetup paperSize="9" scale="91" orientation="landscape" r:id="rId1"/>
  <rowBreaks count="4" manualBreakCount="4">
    <brk id="19" max="16383" man="1"/>
    <brk id="41" max="16383" man="1"/>
    <brk id="68" max="16383" man="1"/>
    <brk id="9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"/>
  <sheetViews>
    <sheetView workbookViewId="0">
      <selection activeCell="H3" sqref="H3:H17"/>
    </sheetView>
  </sheetViews>
  <sheetFormatPr defaultRowHeight="14.25"/>
  <cols>
    <col min="5" max="5" width="48.75" customWidth="1"/>
    <col min="6" max="6" width="12.625" bestFit="1" customWidth="1"/>
    <col min="7" max="7" width="8.375" customWidth="1"/>
    <col min="8" max="8" width="14" bestFit="1" customWidth="1"/>
    <col min="9" max="9" width="9.25" bestFit="1" customWidth="1"/>
  </cols>
  <sheetData>
    <row r="2" spans="1:9" ht="30">
      <c r="A2" s="9" t="s">
        <v>144</v>
      </c>
      <c r="B2" s="49" t="s">
        <v>5</v>
      </c>
      <c r="C2" s="49"/>
      <c r="D2" s="49"/>
      <c r="E2" s="49"/>
      <c r="F2" s="10" t="s">
        <v>6</v>
      </c>
      <c r="G2" s="9" t="s">
        <v>7</v>
      </c>
      <c r="H2" s="9" t="s">
        <v>8</v>
      </c>
      <c r="I2" s="9" t="s">
        <v>9</v>
      </c>
    </row>
    <row r="3" spans="1:9" ht="18">
      <c r="A3" s="11" t="s">
        <v>139</v>
      </c>
      <c r="B3" s="151" t="s">
        <v>140</v>
      </c>
      <c r="C3" s="151"/>
      <c r="D3" s="151"/>
      <c r="E3" s="151"/>
      <c r="F3" s="84" t="s">
        <v>12</v>
      </c>
      <c r="G3" s="60">
        <v>1</v>
      </c>
      <c r="H3" s="152"/>
      <c r="I3" s="148">
        <f>ROUND((G3*H3),2)</f>
        <v>0</v>
      </c>
    </row>
    <row r="4" spans="1:9">
      <c r="A4" s="149" t="s">
        <v>141</v>
      </c>
      <c r="B4" s="95" t="s">
        <v>173</v>
      </c>
      <c r="C4" s="96"/>
      <c r="D4" s="96"/>
      <c r="E4" s="97"/>
      <c r="F4" s="85"/>
      <c r="G4" s="61"/>
      <c r="H4" s="153"/>
      <c r="I4" s="148"/>
    </row>
    <row r="5" spans="1:9">
      <c r="A5" s="150"/>
      <c r="B5" s="77"/>
      <c r="C5" s="52"/>
      <c r="D5" s="52"/>
      <c r="E5" s="78"/>
      <c r="F5" s="85"/>
      <c r="G5" s="61"/>
      <c r="H5" s="153"/>
      <c r="I5" s="148"/>
    </row>
    <row r="6" spans="1:9">
      <c r="A6" s="150"/>
      <c r="B6" s="77"/>
      <c r="C6" s="52"/>
      <c r="D6" s="52"/>
      <c r="E6" s="78"/>
      <c r="F6" s="85"/>
      <c r="G6" s="61"/>
      <c r="H6" s="153"/>
      <c r="I6" s="148"/>
    </row>
    <row r="7" spans="1:9">
      <c r="A7" s="150"/>
      <c r="B7" s="77"/>
      <c r="C7" s="52"/>
      <c r="D7" s="52"/>
      <c r="E7" s="78"/>
      <c r="F7" s="85"/>
      <c r="G7" s="61"/>
      <c r="H7" s="153"/>
      <c r="I7" s="148"/>
    </row>
    <row r="8" spans="1:9">
      <c r="A8" s="150"/>
      <c r="B8" s="77"/>
      <c r="C8" s="52"/>
      <c r="D8" s="52"/>
      <c r="E8" s="78"/>
      <c r="F8" s="85"/>
      <c r="G8" s="61"/>
      <c r="H8" s="153"/>
      <c r="I8" s="148"/>
    </row>
    <row r="9" spans="1:9">
      <c r="A9" s="150"/>
      <c r="B9" s="77"/>
      <c r="C9" s="52"/>
      <c r="D9" s="52"/>
      <c r="E9" s="78"/>
      <c r="F9" s="85"/>
      <c r="G9" s="61"/>
      <c r="H9" s="153"/>
      <c r="I9" s="148"/>
    </row>
    <row r="10" spans="1:9">
      <c r="A10" s="150"/>
      <c r="B10" s="77"/>
      <c r="C10" s="52"/>
      <c r="D10" s="52"/>
      <c r="E10" s="78"/>
      <c r="F10" s="85"/>
      <c r="G10" s="61"/>
      <c r="H10" s="153"/>
      <c r="I10" s="148"/>
    </row>
    <row r="11" spans="1:9">
      <c r="A11" s="150"/>
      <c r="B11" s="77"/>
      <c r="C11" s="52"/>
      <c r="D11" s="52"/>
      <c r="E11" s="78"/>
      <c r="F11" s="85"/>
      <c r="G11" s="61"/>
      <c r="H11" s="153"/>
      <c r="I11" s="148"/>
    </row>
    <row r="12" spans="1:9">
      <c r="A12" s="150"/>
      <c r="B12" s="77"/>
      <c r="C12" s="52"/>
      <c r="D12" s="52"/>
      <c r="E12" s="78"/>
      <c r="F12" s="85"/>
      <c r="G12" s="61"/>
      <c r="H12" s="153"/>
      <c r="I12" s="148"/>
    </row>
    <row r="13" spans="1:9">
      <c r="A13" s="150"/>
      <c r="B13" s="77"/>
      <c r="C13" s="52"/>
      <c r="D13" s="52"/>
      <c r="E13" s="78"/>
      <c r="F13" s="85"/>
      <c r="G13" s="61"/>
      <c r="H13" s="153"/>
      <c r="I13" s="148"/>
    </row>
    <row r="14" spans="1:9">
      <c r="A14" s="150"/>
      <c r="B14" s="77"/>
      <c r="C14" s="52"/>
      <c r="D14" s="52"/>
      <c r="E14" s="78"/>
      <c r="F14" s="85"/>
      <c r="G14" s="61"/>
      <c r="H14" s="153"/>
      <c r="I14" s="148"/>
    </row>
    <row r="15" spans="1:9">
      <c r="A15" s="150"/>
      <c r="B15" s="77"/>
      <c r="C15" s="52"/>
      <c r="D15" s="52"/>
      <c r="E15" s="78"/>
      <c r="F15" s="85"/>
      <c r="G15" s="61"/>
      <c r="H15" s="153"/>
      <c r="I15" s="148"/>
    </row>
    <row r="16" spans="1:9">
      <c r="A16" s="150"/>
      <c r="B16" s="77"/>
      <c r="C16" s="52"/>
      <c r="D16" s="52"/>
      <c r="E16" s="78"/>
      <c r="F16" s="85"/>
      <c r="G16" s="61"/>
      <c r="H16" s="153"/>
      <c r="I16" s="148"/>
    </row>
    <row r="17" spans="1:9" ht="195.2" customHeight="1">
      <c r="A17" s="150"/>
      <c r="B17" s="53"/>
      <c r="C17" s="54"/>
      <c r="D17" s="54"/>
      <c r="E17" s="55"/>
      <c r="F17" s="86"/>
      <c r="G17" s="62"/>
      <c r="H17" s="154"/>
      <c r="I17" s="148"/>
    </row>
    <row r="18" spans="1:9" ht="15">
      <c r="A18" s="14"/>
      <c r="B18" s="21"/>
      <c r="C18" s="21"/>
      <c r="D18" s="21"/>
      <c r="E18" s="28"/>
      <c r="F18" s="29"/>
    </row>
    <row r="19" spans="1:9" ht="15">
      <c r="A19" s="76" t="s">
        <v>142</v>
      </c>
      <c r="B19" s="76"/>
      <c r="C19" s="76"/>
      <c r="D19" s="76"/>
      <c r="E19" s="76"/>
      <c r="F19" s="76"/>
      <c r="G19" s="76"/>
      <c r="H19" s="76"/>
      <c r="I19" s="35">
        <f>ROUND(SUM(I3),2)</f>
        <v>0</v>
      </c>
    </row>
  </sheetData>
  <sheetProtection algorithmName="SHA-512" hashValue="8iJ+18D4fVm8yK6h944Ls776gVVAKylFFJ8vlASUMX3wrNE36LpO3qkF+4m7J2dpRS0DIBCGumvfGXc3Ml6uQg==" saltValue="gxCXD0UR0M036AWbShhf6A==" spinCount="100000" sheet="1" objects="1" scenarios="1"/>
  <mergeCells count="9">
    <mergeCell ref="I3:I17"/>
    <mergeCell ref="A4:A17"/>
    <mergeCell ref="B4:E17"/>
    <mergeCell ref="A19:H19"/>
    <mergeCell ref="B2:E2"/>
    <mergeCell ref="B3:E3"/>
    <mergeCell ref="F3:F17"/>
    <mergeCell ref="G3:G17"/>
    <mergeCell ref="H3:H1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sqref="A1:H1"/>
    </sheetView>
  </sheetViews>
  <sheetFormatPr defaultRowHeight="14.25"/>
  <cols>
    <col min="7" max="7" width="41.375" customWidth="1"/>
    <col min="8" max="8" width="24.75" customWidth="1"/>
  </cols>
  <sheetData>
    <row r="1" spans="1:8" ht="18">
      <c r="A1" s="157" t="s">
        <v>143</v>
      </c>
      <c r="B1" s="157"/>
      <c r="C1" s="157"/>
      <c r="D1" s="157"/>
      <c r="E1" s="157"/>
      <c r="F1" s="157"/>
      <c r="G1" s="157"/>
      <c r="H1" s="157"/>
    </row>
    <row r="2" spans="1:8" ht="18">
      <c r="A2" s="2"/>
      <c r="B2" s="2"/>
      <c r="C2" s="2"/>
      <c r="D2" s="2"/>
      <c r="E2" s="2"/>
      <c r="F2" s="2"/>
      <c r="G2" s="2"/>
      <c r="H2" s="3"/>
    </row>
    <row r="3" spans="1:8" ht="18">
      <c r="A3" s="155" t="s">
        <v>146</v>
      </c>
      <c r="B3" s="155"/>
      <c r="C3" s="155"/>
      <c r="D3" s="155"/>
      <c r="E3" s="155"/>
      <c r="F3" s="155"/>
      <c r="G3" s="155"/>
      <c r="H3" s="4">
        <f>'Građevinski radovi i oprema'!I38</f>
        <v>0</v>
      </c>
    </row>
    <row r="4" spans="1:8" ht="18">
      <c r="A4" s="2"/>
      <c r="B4" s="2"/>
      <c r="C4" s="2"/>
      <c r="D4" s="2"/>
      <c r="E4" s="2"/>
      <c r="F4" s="2"/>
      <c r="G4" s="2"/>
      <c r="H4" s="3"/>
    </row>
    <row r="5" spans="1:8" ht="18">
      <c r="A5" s="155" t="s">
        <v>145</v>
      </c>
      <c r="B5" s="155"/>
      <c r="C5" s="155"/>
      <c r="D5" s="155"/>
      <c r="E5" s="155"/>
      <c r="F5" s="155"/>
      <c r="G5" s="155"/>
      <c r="H5" s="4">
        <f>'Elek. montažni radovi i oprema'!I122</f>
        <v>0</v>
      </c>
    </row>
    <row r="6" spans="1:8" ht="18">
      <c r="A6" s="5"/>
      <c r="B6" s="5"/>
      <c r="C6" s="5"/>
      <c r="D6" s="5"/>
      <c r="E6" s="5"/>
      <c r="F6" s="5"/>
      <c r="G6" s="5"/>
      <c r="H6" s="6"/>
    </row>
    <row r="7" spans="1:8" ht="18">
      <c r="A7" s="155" t="s">
        <v>147</v>
      </c>
      <c r="B7" s="155"/>
      <c r="C7" s="155"/>
      <c r="D7" s="155"/>
      <c r="E7" s="155"/>
      <c r="F7" s="155"/>
      <c r="G7" s="155"/>
      <c r="H7" s="4">
        <f>'Smart platforma'!I19</f>
        <v>0</v>
      </c>
    </row>
    <row r="8" spans="1:8" ht="18">
      <c r="A8" s="2"/>
      <c r="B8" s="2"/>
      <c r="C8" s="2"/>
      <c r="D8" s="2"/>
      <c r="E8" s="2"/>
      <c r="F8" s="2"/>
      <c r="G8" s="2"/>
      <c r="H8" s="3"/>
    </row>
    <row r="9" spans="1:8" ht="18">
      <c r="A9" s="158" t="s">
        <v>149</v>
      </c>
      <c r="B9" s="158"/>
      <c r="C9" s="158"/>
      <c r="D9" s="158"/>
      <c r="E9" s="158"/>
      <c r="F9" s="158"/>
      <c r="G9" s="158"/>
      <c r="H9" s="4">
        <f>ROUND(SUM(H3:H7),2)</f>
        <v>0</v>
      </c>
    </row>
    <row r="10" spans="1:8" ht="18">
      <c r="A10" s="2"/>
      <c r="B10" s="2"/>
      <c r="C10" s="2"/>
      <c r="D10" s="2"/>
      <c r="E10" s="2"/>
      <c r="F10" s="2"/>
      <c r="G10" s="2"/>
      <c r="H10" s="3"/>
    </row>
    <row r="11" spans="1:8" ht="18">
      <c r="A11" s="155" t="s">
        <v>150</v>
      </c>
      <c r="B11" s="155"/>
      <c r="C11" s="155"/>
      <c r="D11" s="155"/>
      <c r="E11" s="155"/>
      <c r="F11" s="155"/>
      <c r="G11" s="155"/>
      <c r="H11" s="36">
        <f>ROUND((H9*0.25),2)</f>
        <v>0</v>
      </c>
    </row>
    <row r="12" spans="1:8" ht="18">
      <c r="A12" s="2"/>
      <c r="B12" s="2"/>
      <c r="C12" s="2"/>
      <c r="D12" s="2"/>
      <c r="E12" s="2"/>
      <c r="F12" s="2"/>
      <c r="G12" s="2"/>
      <c r="H12" s="2"/>
    </row>
    <row r="13" spans="1:8" ht="18">
      <c r="A13" s="156" t="s">
        <v>151</v>
      </c>
      <c r="B13" s="156"/>
      <c r="C13" s="156"/>
      <c r="D13" s="156"/>
      <c r="E13" s="156"/>
      <c r="F13" s="156"/>
      <c r="G13" s="156"/>
      <c r="H13" s="8">
        <f>ROUND(SUM(H9:H11),2)</f>
        <v>0</v>
      </c>
    </row>
  </sheetData>
  <sheetProtection algorithmName="SHA-512" hashValue="qYrbXsVG8QqbNIMO3yUSAWbbN+C/KHsUOo2ymUZjSnmR+xKnCbum0SETRCCltgQm2W46724+UvnMRbHDSDCaoQ==" saltValue="jknp0LmvHBJsg1nHTpj7fQ==" spinCount="100000" sheet="1" objects="1" scenarios="1"/>
  <mergeCells count="7">
    <mergeCell ref="A11:G11"/>
    <mergeCell ref="A13:G13"/>
    <mergeCell ref="A1:H1"/>
    <mergeCell ref="A3:G3"/>
    <mergeCell ref="A5:G5"/>
    <mergeCell ref="A7:G7"/>
    <mergeCell ref="A9:G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Naslovna strana</vt:lpstr>
      <vt:lpstr>Građevinski radovi i oprema</vt:lpstr>
      <vt:lpstr>Elek. montažni radovi i oprema</vt:lpstr>
      <vt:lpstr>Smart platforma</vt:lpstr>
      <vt:lpstr>Rekapitulacija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 Štimac</dc:creator>
  <cp:lastModifiedBy>Martina Uličnik</cp:lastModifiedBy>
  <cp:lastPrinted>2025-01-28T08:51:28Z</cp:lastPrinted>
  <dcterms:created xsi:type="dcterms:W3CDTF">2025-01-27T13:18:23Z</dcterms:created>
  <dcterms:modified xsi:type="dcterms:W3CDTF">2025-02-12T06:39:17Z</dcterms:modified>
</cp:coreProperties>
</file>