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apak\Desktop\JEDNOSTAVNE NABAVE 2024\JN-71-24-Izgradnja građevine komunalno-servisne namjene - mrtvačnica Stara Lipa\"/>
    </mc:Choice>
  </mc:AlternateContent>
  <xr:revisionPtr revIDLastSave="0" documentId="13_ncr:1_{7A776C25-C53B-4E1A-A695-3A57723208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Troskovnik" sheetId="1" r:id="rId1"/>
    <sheet name="Sheet4" sheetId="2" r:id="rId2"/>
    <sheet name="Sheet5" sheetId="3" r:id="rId3"/>
    <sheet name="Sheet6" sheetId="4" r:id="rId4"/>
    <sheet name="Sheet7" sheetId="5" r:id="rId5"/>
    <sheet name="Sheet8" sheetId="6" r:id="rId6"/>
    <sheet name="Sheet9" sheetId="7" r:id="rId7"/>
    <sheet name="Sheet10" sheetId="8" r:id="rId8"/>
    <sheet name="Sheet11" sheetId="9" r:id="rId9"/>
    <sheet name="Sheet12" sheetId="10" r:id="rId10"/>
    <sheet name="Sheet13" sheetId="11" r:id="rId11"/>
    <sheet name="Sheet14" sheetId="12" r:id="rId12"/>
    <sheet name="Sheet15" sheetId="13" r:id="rId13"/>
    <sheet name="Sheet16" sheetId="14" r:id="rId14"/>
  </sheets>
  <definedNames>
    <definedName name="_xlnm.Print_Titles" localSheetId="0">' Troskovnik'!$1:$1</definedName>
    <definedName name="_xlnm.Print_Area" localSheetId="0">' Troskovnik'!$A$1:$G$86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7" i="1" s="1"/>
  <c r="G62" i="1"/>
  <c r="G63" i="1" s="1"/>
  <c r="G58" i="1"/>
  <c r="G57" i="1"/>
  <c r="G53" i="1"/>
  <c r="G52" i="1"/>
  <c r="G48" i="1"/>
  <c r="G47" i="1"/>
  <c r="G43" i="1"/>
  <c r="G42" i="1"/>
  <c r="G59" i="1" l="1"/>
  <c r="G54" i="1"/>
  <c r="G49" i="1"/>
  <c r="G44" i="1"/>
  <c r="G37" i="1"/>
  <c r="G38" i="1"/>
  <c r="G36" i="1"/>
  <c r="G32" i="1"/>
  <c r="G31" i="1"/>
  <c r="G21" i="1"/>
  <c r="G22" i="1"/>
  <c r="G23" i="1"/>
  <c r="G24" i="1"/>
  <c r="G25" i="1"/>
  <c r="G26" i="1"/>
  <c r="G27" i="1"/>
  <c r="G20" i="1"/>
  <c r="G12" i="1"/>
  <c r="G13" i="1"/>
  <c r="G14" i="1"/>
  <c r="G15" i="1"/>
  <c r="G16" i="1"/>
  <c r="G11" i="1"/>
  <c r="G7" i="1"/>
  <c r="G6" i="1"/>
  <c r="G17" i="1" l="1"/>
  <c r="G39" i="1"/>
  <c r="G8" i="1"/>
  <c r="G28" i="1"/>
  <c r="G33" i="1"/>
  <c r="G69" i="1" l="1"/>
  <c r="G70" i="1" s="1"/>
  <c r="G71" i="1" s="1"/>
</calcChain>
</file>

<file path=xl/sharedStrings.xml><?xml version="1.0" encoding="utf-8"?>
<sst xmlns="http://schemas.openxmlformats.org/spreadsheetml/2006/main" count="134" uniqueCount="82">
  <si>
    <t>Br.</t>
  </si>
  <si>
    <t>Vrsta radova</t>
  </si>
  <si>
    <t>količina</t>
  </si>
  <si>
    <t>I</t>
  </si>
  <si>
    <t>I ZEMLJANI RADOVI</t>
  </si>
  <si>
    <r>
      <t>m</t>
    </r>
    <r>
      <rPr>
        <vertAlign val="superscript"/>
        <sz val="10"/>
        <rFont val="Times New Roman CE"/>
        <family val="1"/>
        <charset val="238"/>
      </rPr>
      <t>3</t>
    </r>
  </si>
  <si>
    <t>I Ukupan zbroj</t>
  </si>
  <si>
    <t>II</t>
  </si>
  <si>
    <t>II BETONSKI I ARMIRANO-BETONSKI RADOVI</t>
  </si>
  <si>
    <r>
      <t>m</t>
    </r>
    <r>
      <rPr>
        <vertAlign val="superscript"/>
        <sz val="10"/>
        <color indexed="8"/>
        <rFont val="Times New Roman CE"/>
        <family val="1"/>
        <charset val="238"/>
      </rPr>
      <t>2</t>
    </r>
  </si>
  <si>
    <t>kg</t>
  </si>
  <si>
    <t>II Ukupan zbroj</t>
  </si>
  <si>
    <t>III</t>
  </si>
  <si>
    <t>III Ukupan zbroj</t>
  </si>
  <si>
    <t>IV</t>
  </si>
  <si>
    <r>
      <t>m</t>
    </r>
    <r>
      <rPr>
        <vertAlign val="superscript"/>
        <sz val="10"/>
        <rFont val="Times New Roman CE"/>
        <family val="1"/>
        <charset val="238"/>
      </rPr>
      <t>2</t>
    </r>
  </si>
  <si>
    <t>IV Ukupan zbroj</t>
  </si>
  <si>
    <t>V</t>
  </si>
  <si>
    <t>VI</t>
  </si>
  <si>
    <t>VI Ukupan zbroj</t>
  </si>
  <si>
    <t>VII</t>
  </si>
  <si>
    <t>VIII</t>
  </si>
  <si>
    <t>m’</t>
  </si>
  <si>
    <t>VIII Ukupan zbroj</t>
  </si>
  <si>
    <t>kom</t>
  </si>
  <si>
    <t>X</t>
  </si>
  <si>
    <t>X Ukupan zbroj</t>
  </si>
  <si>
    <t>Sveukupan zbroj</t>
  </si>
  <si>
    <t>A/ GRAĐEVNI RADOVI</t>
  </si>
  <si>
    <t>jed. mjere</t>
  </si>
  <si>
    <t>cijena po jedinici</t>
  </si>
  <si>
    <t>Strojni iskop zemlje III kategorije za trakaste temelje. Kopanje izvršiti pravilnim odsjecanjem bočnih stranica.</t>
  </si>
  <si>
    <t>VII Ukupan zbroj</t>
  </si>
  <si>
    <t>III ZIDARSKI RADOVI</t>
  </si>
  <si>
    <t xml:space="preserve">Dovoz, razastiranje, planiranje i strojno (vibronabijačem ili malim vibro-valjkom) nabijanje tucanika ili šljunka u slojevima debljine 30cm ispod svih betonskih podloga. </t>
  </si>
  <si>
    <t>V Ukupan zbroj</t>
  </si>
  <si>
    <t>PDV</t>
  </si>
  <si>
    <t>Sveukupano s PDV-om</t>
  </si>
  <si>
    <t>Betoniranje armirano-betonskih stupova i vertikalnih serklaža u odgovarajućoj oplati. U cijenu je uračunat rad i materijal.</t>
  </si>
  <si>
    <t>Betoniranje armirano-betonskih greda, nadvoja nad prozorima i vratima i horizontalnih serklaža u odgovarajućoj oplati. U cijenu je uračunat rad i materijal.</t>
  </si>
  <si>
    <t>Betoniranje donje armirano betonske ploče prizemlja u odgovarajućoj oplati. U cijenu je uračunat rad i materijal.</t>
  </si>
  <si>
    <t xml:space="preserve">Dobava, sječenje, istezanje, savijanje i postavljanje rebraste armature. Armirati prema statičkom proračunu. </t>
  </si>
  <si>
    <t>Ugradnja građevinske PE folije na sve toplinske izolacije podova. U cijenu je uračunat rad i materijal.</t>
  </si>
  <si>
    <t>Postavljanje crijepa na pripremljenu podlogu. Obračun se vrši po m2 horizontalne projekcije krova. U cijenu je uračunat rad i materijal.</t>
  </si>
  <si>
    <t>Bojanje svih unutrašnjih zidova i stropova. Boja po izboru investitora. U cijenu je uračunat rad i materijal.</t>
  </si>
  <si>
    <t>Izrada cementnog estriha d=6 cm, cementnim mortom  M-40 s ravnom zaribanom površinom  kao podloga završnim podnim oblogama.U cijenu je uračunat rad i materijal.</t>
  </si>
  <si>
    <t xml:space="preserve">Dobava i pokrivanje sljemena i grebena sljemenjacima. </t>
  </si>
  <si>
    <t>m'</t>
  </si>
  <si>
    <t>Zidanje nosivih zidova debljine 25 cm blok opekom.                U cijenu je uračunat rad i materijal.</t>
  </si>
  <si>
    <t>Izrada horizontalne hidroizolacije varenom bitumenskom ljepenkom uz prethodno premazivanje podloge hladnim bitumenom, zbog bolje prionljivosti. U cijenu je uračunat rad i materijal.</t>
  </si>
  <si>
    <t>Žbukanje unutrašnjih zidova i stropova grubo i fino produžnim cementnim mortom uz prethodno prskanje opeke cem. mlijekom. U cijenu je uračunat rad i materijal.</t>
  </si>
  <si>
    <t>Izrada i ugradnja horizontalnog krovnog žlijeba od pocinčanog lima d=0,6 mm. 
Presjek žlijeba 12 x 14 cm, r.š. 60 cm.
Sve komplet pričvršćeno i spojeno na vert. krovni žlijeb.
U cijenu je uračunat rad i materijal.</t>
  </si>
  <si>
    <t>Izrada i ugradnja vertikalnog krovnog žlijeba od pocinčanog lima d=0,6 mm u . Presjek žlijeba 12 x 12 cm, r.š. 60 cm.
Sve komplet pričvršćeno i spojeno na hor. krovni žlijeb i na temeljnu kanalizaciju.
U cijenu je uračunat rad i materijal.</t>
  </si>
  <si>
    <t>Izrada nove elektroinstalacije (razvodni ormarić, vodići, prekidači, utičnice, osigurači...)</t>
  </si>
  <si>
    <t>IX</t>
  </si>
  <si>
    <t>XI</t>
  </si>
  <si>
    <t>XI RADOVI ELEKTROINSTALACIJA</t>
  </si>
  <si>
    <t>XI Ukupan zbroj</t>
  </si>
  <si>
    <t>Ugradnja građevinske PE folije na sve toplinske izolacije stropa. U cijenu je uračunat rad i materijal.</t>
  </si>
  <si>
    <t>Dobava i ugradnja PVC prozora sa klupčicom i roletnom za zaštitu od sunca 140/120 cm.</t>
  </si>
  <si>
    <t>Dobava i ugradnja ulaznih PVC  vrata 180/210 cm.</t>
  </si>
  <si>
    <t>Polaganje vanjskih podnih keramičkih pločica na predulaz ljepilom, sa postavljanjem plastičnih križića, fuga na fugu. U cijenu je uračunat rad i materijal.</t>
  </si>
  <si>
    <t>Polaganje podnih keramičkih pločica ljepilom u odarnicu, sa postavljanjem plastičnih križića, fuga na fugu. U cijenu je uračunat rad i materijal.</t>
  </si>
  <si>
    <t>IV GIPSKARTONSKI RADOVI</t>
  </si>
  <si>
    <t>V TESARSKI RADOVI</t>
  </si>
  <si>
    <t>VI KROVOPOKRIVAČKI RADOVI</t>
  </si>
  <si>
    <t>VII LIMARSKI RADOVI</t>
  </si>
  <si>
    <t>VIII STOLARSKI RADOVI</t>
  </si>
  <si>
    <t>IX KERAMIČ. I PODOPOLAGAČKI RADOVI</t>
  </si>
  <si>
    <t>IX Ukupan zbroj</t>
  </si>
  <si>
    <t>X SOBOSLIKARSKI I LIČILAČKI RADOVI</t>
  </si>
  <si>
    <t>Dobava, izrada i ugradba kosog spuštenog stropa od gips kartonskih ploča sa podkonstrukcijom i pripremom do ličenja. U cijenu je uračunat rad i materijal.</t>
  </si>
  <si>
    <t>Dobava, izrada i ugradba ravnog spuštenog stropa od gips kartonskih ploča sa podkonstrukcijom i pripremom do ličenja. U cijenu je uračunat rad i materijal.</t>
  </si>
  <si>
    <t xml:space="preserve">Betoniranje temeljnih traka i nadtemeljnih zidova. U cijenu je uračunat rad i materijal. </t>
  </si>
  <si>
    <t>Polaganje termoizolacije za toplinsku izolaciju poda prizemlja EPS d= 8cm. . U cijenu je uračunat rad i materijal.</t>
  </si>
  <si>
    <r>
      <t>Dobava, izrada i ugradba drvene dvostrešne konstrukcije  sa svim spojnim materijalima, koja se sastoji od rogova oslonjenih na nazidnice, podrožnice, stupove. 
Nagib krovnih ploha iznosi 33°.Obračun se vrši po m</t>
    </r>
    <r>
      <rPr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1"/>
      </rPr>
      <t xml:space="preserve"> horizontalne projekcije krova.</t>
    </r>
  </si>
  <si>
    <t>Izrada i doprema i postavljanje sustava letava i kontraletava za pokrivanje crijepom.</t>
  </si>
  <si>
    <t>Polaganje termoizolacije za toplinsku izolaciju stropa prizemlja mineralna vuna d= 10 cm. U cijenu je uračunat rad i materijal.</t>
  </si>
  <si>
    <t>Izrada i doprema i postavljanje OSB ploča debljine 12 mm na drvenu konstrukciju krova.</t>
  </si>
  <si>
    <t>ukupno (€)</t>
  </si>
  <si>
    <t xml:space="preserve">Dobava i postavljanje termoizolacijske fasade (po sustavu ETICS-External Thermal Insulation Composite Sistem=Povezani sustav za vanjsku toplinsku izolaciju na osnovi EPS=ekspandiranog polistirena ili kamene vune) s termoizolacijskim pločama od ekspandiranog polistirena d=5 cm; ostali pribor i materijali:
-pričvrsnice s čeličnom iglom
-mineralno ljepilo s tekstilno-staklenom mrežicom
-univerzalni predpremaz
-plemenita žbuka Granopor-struktura Kratz 2 mm (ili jednakovrijedno) u boji prema želji investitora
-aluminijski profili za podnožje
-aluminijski profili za uglove.
</t>
  </si>
  <si>
    <t>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</si>
</sst>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vertAlign val="superscript"/>
      <sz val="10"/>
      <name val="Times New Roman CE"/>
      <family val="1"/>
      <charset val="238"/>
    </font>
    <font>
      <sz val="10"/>
      <name val="Times New Roman"/>
      <family val="1"/>
      <charset val="1"/>
    </font>
    <font>
      <vertAlign val="superscript"/>
      <sz val="10"/>
      <color indexed="8"/>
      <name val="Times New Roman CE"/>
      <family val="1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1" fillId="2" borderId="0" xfId="0" applyFont="1" applyFill="1" applyAlignment="1">
      <alignment vertical="top" wrapText="1"/>
    </xf>
    <xf numFmtId="4" fontId="2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horizontal="center" wrapText="1"/>
    </xf>
    <xf numFmtId="2" fontId="9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4" fontId="1" fillId="0" borderId="2" xfId="0" applyNumberFormat="1" applyFont="1" applyBorder="1" applyAlignment="1">
      <alignment wrapText="1"/>
    </xf>
    <xf numFmtId="4" fontId="1" fillId="0" borderId="0" xfId="0" applyNumberFormat="1" applyFont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2" fontId="1" fillId="0" borderId="3" xfId="0" applyNumberFormat="1" applyFont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 applyAlignment="1">
      <alignment wrapText="1"/>
    </xf>
    <xf numFmtId="4" fontId="1" fillId="3" borderId="5" xfId="0" applyNumberFormat="1" applyFont="1" applyFill="1" applyBorder="1" applyAlignment="1">
      <alignment wrapText="1"/>
    </xf>
    <xf numFmtId="0" fontId="9" fillId="3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vertical="top" wrapText="1"/>
    </xf>
    <xf numFmtId="2" fontId="1" fillId="3" borderId="5" xfId="0" applyNumberFormat="1" applyFont="1" applyFill="1" applyBorder="1" applyAlignment="1">
      <alignment wrapText="1"/>
    </xf>
    <xf numFmtId="0" fontId="9" fillId="3" borderId="6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wrapText="1"/>
    </xf>
    <xf numFmtId="4" fontId="1" fillId="3" borderId="7" xfId="0" applyNumberFormat="1" applyFont="1" applyFill="1" applyBorder="1" applyAlignment="1">
      <alignment wrapText="1"/>
    </xf>
    <xf numFmtId="2" fontId="1" fillId="3" borderId="7" xfId="0" applyNumberFormat="1" applyFont="1" applyFill="1" applyBorder="1" applyAlignment="1">
      <alignment wrapText="1"/>
    </xf>
    <xf numFmtId="2" fontId="9" fillId="0" borderId="8" xfId="0" applyNumberFormat="1" applyFont="1" applyBorder="1" applyAlignment="1">
      <alignment wrapText="1"/>
    </xf>
    <xf numFmtId="2" fontId="1" fillId="0" borderId="9" xfId="0" applyNumberFormat="1" applyFont="1" applyBorder="1" applyAlignment="1" applyProtection="1">
      <alignment wrapText="1"/>
      <protection locked="0"/>
    </xf>
    <xf numFmtId="2" fontId="9" fillId="0" borderId="10" xfId="0" applyNumberFormat="1" applyFont="1" applyBorder="1" applyAlignment="1">
      <alignment wrapText="1"/>
    </xf>
    <xf numFmtId="0" fontId="10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tabSelected="1" topLeftCell="A48" zoomScale="120" zoomScaleNormal="120" zoomScaleSheetLayoutView="120" workbookViewId="0">
      <selection activeCell="K69" sqref="J69:K69"/>
    </sheetView>
  </sheetViews>
  <sheetFormatPr defaultRowHeight="12.75" outlineLevelRow="2" x14ac:dyDescent="0.2"/>
  <cols>
    <col min="1" max="1" width="4.140625" style="1" customWidth="1"/>
    <col min="2" max="2" width="3.7109375" style="2" customWidth="1"/>
    <col min="3" max="3" width="46.42578125" style="3" customWidth="1"/>
    <col min="4" max="4" width="6.85546875" style="9" customWidth="1"/>
    <col min="5" max="5" width="8.5703125" style="11" customWidth="1"/>
    <col min="6" max="6" width="9.85546875" style="11" customWidth="1"/>
    <col min="7" max="7" width="11.140625" style="11" customWidth="1"/>
    <col min="8" max="16384" width="9.140625" style="3"/>
  </cols>
  <sheetData>
    <row r="1" spans="1:18" ht="25.5" x14ac:dyDescent="0.2">
      <c r="B1" s="2" t="s">
        <v>0</v>
      </c>
      <c r="C1" s="2" t="s">
        <v>1</v>
      </c>
      <c r="D1" s="8" t="s">
        <v>29</v>
      </c>
      <c r="E1" s="10" t="s">
        <v>2</v>
      </c>
      <c r="F1" s="10" t="s">
        <v>30</v>
      </c>
      <c r="G1" s="10" t="s">
        <v>79</v>
      </c>
    </row>
    <row r="2" spans="1:18" x14ac:dyDescent="0.2">
      <c r="C2" s="2"/>
      <c r="D2" s="8"/>
      <c r="E2" s="10"/>
      <c r="F2" s="10"/>
      <c r="G2" s="10"/>
    </row>
    <row r="3" spans="1:18" ht="15.75" x14ac:dyDescent="0.2">
      <c r="C3" s="4" t="s">
        <v>28</v>
      </c>
      <c r="D3" s="8"/>
      <c r="E3" s="10"/>
      <c r="F3" s="10"/>
      <c r="G3" s="10"/>
      <c r="N3" s="42"/>
    </row>
    <row r="4" spans="1:18" ht="14.25" customHeight="1" x14ac:dyDescent="0.2">
      <c r="C4" s="4"/>
      <c r="D4" s="8"/>
      <c r="E4" s="10"/>
      <c r="F4" s="10"/>
      <c r="G4" s="10"/>
    </row>
    <row r="5" spans="1:18" x14ac:dyDescent="0.2">
      <c r="A5" s="1" t="s">
        <v>3</v>
      </c>
      <c r="C5" s="5" t="s">
        <v>4</v>
      </c>
      <c r="D5" s="8"/>
      <c r="E5" s="10"/>
      <c r="F5" s="10"/>
      <c r="G5" s="10"/>
    </row>
    <row r="6" spans="1:18" s="13" customFormat="1" ht="28.5" customHeight="1" x14ac:dyDescent="0.2">
      <c r="A6" s="1" t="s">
        <v>3</v>
      </c>
      <c r="B6" s="2">
        <v>1</v>
      </c>
      <c r="C6" s="3" t="s">
        <v>31</v>
      </c>
      <c r="D6" s="8" t="s">
        <v>5</v>
      </c>
      <c r="E6" s="11">
        <v>8.6</v>
      </c>
      <c r="F6" s="22"/>
      <c r="G6" s="12">
        <f>ROUND((E6*F6),2)</f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13" customFormat="1" ht="38.25" x14ac:dyDescent="0.2">
      <c r="A7" s="1" t="s">
        <v>3</v>
      </c>
      <c r="B7" s="2">
        <v>2</v>
      </c>
      <c r="C7" s="3" t="s">
        <v>34</v>
      </c>
      <c r="D7" s="8" t="s">
        <v>5</v>
      </c>
      <c r="E7" s="11">
        <v>7.5</v>
      </c>
      <c r="F7" s="22"/>
      <c r="G7" s="12">
        <f>ROUND((E7*F7),2)</f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14" t="s">
        <v>6</v>
      </c>
      <c r="D8" s="8"/>
      <c r="G8" s="16">
        <f>ROUND((SUM(G6:G7)),2)</f>
        <v>0</v>
      </c>
    </row>
    <row r="9" spans="1:18" x14ac:dyDescent="0.2">
      <c r="C9" s="2"/>
      <c r="D9" s="8"/>
      <c r="E9" s="10"/>
      <c r="F9" s="10"/>
      <c r="G9" s="15"/>
    </row>
    <row r="10" spans="1:18" outlineLevel="2" x14ac:dyDescent="0.2">
      <c r="A10" s="1" t="s">
        <v>7</v>
      </c>
      <c r="C10" s="5" t="s">
        <v>8</v>
      </c>
      <c r="D10" s="8"/>
      <c r="G10" s="12"/>
    </row>
    <row r="11" spans="1:18" s="13" customFormat="1" ht="27" customHeight="1" outlineLevel="2" x14ac:dyDescent="0.2">
      <c r="A11" s="1" t="s">
        <v>7</v>
      </c>
      <c r="B11" s="2">
        <v>1</v>
      </c>
      <c r="C11" s="3" t="s">
        <v>73</v>
      </c>
      <c r="D11" s="8" t="s">
        <v>5</v>
      </c>
      <c r="E11" s="11">
        <v>12.8</v>
      </c>
      <c r="F11" s="22"/>
      <c r="G11" s="12">
        <f>ROUND((E11*F11),2)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3" customFormat="1" ht="27.75" customHeight="1" outlineLevel="2" x14ac:dyDescent="0.2">
      <c r="A12" s="1" t="s">
        <v>7</v>
      </c>
      <c r="B12" s="2">
        <v>2</v>
      </c>
      <c r="C12" s="6" t="s">
        <v>40</v>
      </c>
      <c r="D12" s="8" t="s">
        <v>5</v>
      </c>
      <c r="E12" s="11">
        <v>5.5</v>
      </c>
      <c r="F12" s="22"/>
      <c r="G12" s="12">
        <f t="shared" ref="G12:G16" si="0">ROUND((E12*F12),2)</f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3" customFormat="1" ht="26.25" customHeight="1" outlineLevel="2" x14ac:dyDescent="0.2">
      <c r="A13" s="1" t="s">
        <v>7</v>
      </c>
      <c r="B13" s="2">
        <v>3</v>
      </c>
      <c r="C13" s="6" t="s">
        <v>38</v>
      </c>
      <c r="D13" s="8" t="s">
        <v>5</v>
      </c>
      <c r="E13" s="11">
        <v>1.4</v>
      </c>
      <c r="F13" s="22"/>
      <c r="G13" s="12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3" customFormat="1" ht="39.75" customHeight="1" outlineLevel="2" x14ac:dyDescent="0.2">
      <c r="A14" s="1" t="s">
        <v>7</v>
      </c>
      <c r="B14" s="2">
        <v>4</v>
      </c>
      <c r="C14" s="6" t="s">
        <v>39</v>
      </c>
      <c r="D14" s="8" t="s">
        <v>5</v>
      </c>
      <c r="E14" s="11">
        <v>1.5</v>
      </c>
      <c r="F14" s="22"/>
      <c r="G14" s="12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3" customFormat="1" ht="42" customHeight="1" outlineLevel="2" x14ac:dyDescent="0.2">
      <c r="A15" s="1" t="s">
        <v>7</v>
      </c>
      <c r="B15" s="2">
        <v>5</v>
      </c>
      <c r="C15" s="6" t="s">
        <v>45</v>
      </c>
      <c r="D15" s="8" t="s">
        <v>9</v>
      </c>
      <c r="E15" s="11">
        <v>16</v>
      </c>
      <c r="F15" s="23"/>
      <c r="G15" s="12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5.5" outlineLevel="2" x14ac:dyDescent="0.2">
      <c r="A16" s="17" t="s">
        <v>7</v>
      </c>
      <c r="B16" s="18">
        <v>6</v>
      </c>
      <c r="C16" s="19" t="s">
        <v>41</v>
      </c>
      <c r="D16" s="20" t="s">
        <v>10</v>
      </c>
      <c r="E16" s="21">
        <v>1400</v>
      </c>
      <c r="F16" s="24"/>
      <c r="G16" s="12">
        <f t="shared" si="0"/>
        <v>0</v>
      </c>
    </row>
    <row r="17" spans="1:7" ht="14.25" customHeight="1" outlineLevel="1" x14ac:dyDescent="0.2">
      <c r="A17" s="7" t="s">
        <v>11</v>
      </c>
      <c r="D17" s="8"/>
      <c r="F17" s="12"/>
      <c r="G17" s="16">
        <f>ROUND((SUM(G11:G16)),2)</f>
        <v>0</v>
      </c>
    </row>
    <row r="18" spans="1:7" outlineLevel="2" x14ac:dyDescent="0.2">
      <c r="D18" s="8"/>
      <c r="F18" s="12"/>
      <c r="G18" s="12"/>
    </row>
    <row r="19" spans="1:7" outlineLevel="2" x14ac:dyDescent="0.2">
      <c r="A19" s="1" t="s">
        <v>12</v>
      </c>
      <c r="C19" s="5" t="s">
        <v>33</v>
      </c>
      <c r="D19" s="8"/>
      <c r="F19" s="12"/>
      <c r="G19" s="12"/>
    </row>
    <row r="20" spans="1:7" ht="25.5" outlineLevel="2" x14ac:dyDescent="0.2">
      <c r="A20" s="1" t="s">
        <v>12</v>
      </c>
      <c r="B20" s="2">
        <v>1</v>
      </c>
      <c r="C20" s="3" t="s">
        <v>48</v>
      </c>
      <c r="D20" s="8" t="s">
        <v>5</v>
      </c>
      <c r="E20" s="11">
        <v>10</v>
      </c>
      <c r="F20" s="23"/>
      <c r="G20" s="12">
        <f>ROUND((E20*F20),2)</f>
        <v>0</v>
      </c>
    </row>
    <row r="21" spans="1:7" ht="51" outlineLevel="2" x14ac:dyDescent="0.2">
      <c r="A21" s="1" t="s">
        <v>12</v>
      </c>
      <c r="B21" s="2">
        <v>2</v>
      </c>
      <c r="C21" s="3" t="s">
        <v>49</v>
      </c>
      <c r="D21" s="8" t="s">
        <v>15</v>
      </c>
      <c r="E21" s="11">
        <v>23</v>
      </c>
      <c r="F21" s="23"/>
      <c r="G21" s="12">
        <f t="shared" ref="G21:G27" si="1">ROUND((E21*F21),2)</f>
        <v>0</v>
      </c>
    </row>
    <row r="22" spans="1:7" ht="25.5" outlineLevel="2" x14ac:dyDescent="0.2">
      <c r="A22" s="1" t="s">
        <v>12</v>
      </c>
      <c r="B22" s="2">
        <v>3</v>
      </c>
      <c r="C22" s="3" t="s">
        <v>74</v>
      </c>
      <c r="D22" s="8" t="s">
        <v>15</v>
      </c>
      <c r="E22" s="11">
        <v>16</v>
      </c>
      <c r="F22" s="23"/>
      <c r="G22" s="12">
        <f t="shared" si="1"/>
        <v>0</v>
      </c>
    </row>
    <row r="23" spans="1:7" ht="28.5" customHeight="1" outlineLevel="2" x14ac:dyDescent="0.2">
      <c r="A23" s="1" t="s">
        <v>12</v>
      </c>
      <c r="B23" s="2">
        <v>4</v>
      </c>
      <c r="C23" s="3" t="s">
        <v>77</v>
      </c>
      <c r="D23" s="8" t="s">
        <v>9</v>
      </c>
      <c r="E23" s="11">
        <v>18</v>
      </c>
      <c r="F23" s="23"/>
      <c r="G23" s="12">
        <f t="shared" si="1"/>
        <v>0</v>
      </c>
    </row>
    <row r="24" spans="1:7" ht="25.5" outlineLevel="2" x14ac:dyDescent="0.2">
      <c r="A24" s="1" t="s">
        <v>12</v>
      </c>
      <c r="B24" s="2">
        <v>5</v>
      </c>
      <c r="C24" s="3" t="s">
        <v>42</v>
      </c>
      <c r="D24" s="8" t="s">
        <v>15</v>
      </c>
      <c r="E24" s="11">
        <v>16</v>
      </c>
      <c r="F24" s="23"/>
      <c r="G24" s="12">
        <f t="shared" si="1"/>
        <v>0</v>
      </c>
    </row>
    <row r="25" spans="1:7" ht="25.5" outlineLevel="2" x14ac:dyDescent="0.2">
      <c r="A25" s="1" t="s">
        <v>12</v>
      </c>
      <c r="B25" s="2">
        <v>6</v>
      </c>
      <c r="C25" s="3" t="s">
        <v>58</v>
      </c>
      <c r="D25" s="8" t="s">
        <v>15</v>
      </c>
      <c r="E25" s="11">
        <v>59</v>
      </c>
      <c r="F25" s="23"/>
      <c r="G25" s="12">
        <f t="shared" si="1"/>
        <v>0</v>
      </c>
    </row>
    <row r="26" spans="1:7" ht="39.75" customHeight="1" outlineLevel="2" x14ac:dyDescent="0.2">
      <c r="A26" s="1" t="s">
        <v>12</v>
      </c>
      <c r="B26" s="2">
        <v>7</v>
      </c>
      <c r="C26" s="3" t="s">
        <v>50</v>
      </c>
      <c r="D26" s="8" t="s">
        <v>15</v>
      </c>
      <c r="E26" s="11">
        <v>50</v>
      </c>
      <c r="F26" s="23"/>
      <c r="G26" s="12">
        <f t="shared" si="1"/>
        <v>0</v>
      </c>
    </row>
    <row r="27" spans="1:7" ht="170.25" customHeight="1" outlineLevel="2" x14ac:dyDescent="0.2">
      <c r="A27" s="1" t="s">
        <v>12</v>
      </c>
      <c r="B27" s="2">
        <v>8</v>
      </c>
      <c r="C27" s="6" t="s">
        <v>80</v>
      </c>
      <c r="D27" s="8" t="s">
        <v>15</v>
      </c>
      <c r="E27" s="11">
        <v>56</v>
      </c>
      <c r="F27" s="23"/>
      <c r="G27" s="12">
        <f t="shared" si="1"/>
        <v>0</v>
      </c>
    </row>
    <row r="28" spans="1:7" outlineLevel="1" x14ac:dyDescent="0.2">
      <c r="A28" s="7" t="s">
        <v>13</v>
      </c>
      <c r="D28" s="8"/>
      <c r="F28" s="12"/>
      <c r="G28" s="16">
        <f>ROUND((SUM(G20:G27)),2)</f>
        <v>0</v>
      </c>
    </row>
    <row r="29" spans="1:7" outlineLevel="2" x14ac:dyDescent="0.2">
      <c r="D29" s="8"/>
      <c r="F29" s="12"/>
      <c r="G29" s="12"/>
    </row>
    <row r="30" spans="1:7" outlineLevel="2" x14ac:dyDescent="0.2">
      <c r="A30" s="1" t="s">
        <v>14</v>
      </c>
      <c r="C30" s="5" t="s">
        <v>63</v>
      </c>
      <c r="D30" s="8"/>
      <c r="F30" s="12"/>
      <c r="G30" s="12"/>
    </row>
    <row r="31" spans="1:7" ht="42" customHeight="1" outlineLevel="2" x14ac:dyDescent="0.2">
      <c r="A31" s="1" t="s">
        <v>14</v>
      </c>
      <c r="B31" s="2">
        <v>1</v>
      </c>
      <c r="C31" s="6" t="s">
        <v>71</v>
      </c>
      <c r="D31" s="8" t="s">
        <v>15</v>
      </c>
      <c r="E31" s="11">
        <v>13</v>
      </c>
      <c r="F31" s="23"/>
      <c r="G31" s="12">
        <f>ROUND((E31*F31),2)</f>
        <v>0</v>
      </c>
    </row>
    <row r="32" spans="1:7" ht="38.25" outlineLevel="2" x14ac:dyDescent="0.2">
      <c r="A32" s="1" t="s">
        <v>14</v>
      </c>
      <c r="B32" s="2">
        <v>2</v>
      </c>
      <c r="C32" s="6" t="s">
        <v>72</v>
      </c>
      <c r="D32" s="8" t="s">
        <v>15</v>
      </c>
      <c r="E32" s="11">
        <v>6</v>
      </c>
      <c r="F32" s="23"/>
      <c r="G32" s="12">
        <f>ROUND((E32*F32),2)</f>
        <v>0</v>
      </c>
    </row>
    <row r="33" spans="1:7" outlineLevel="1" x14ac:dyDescent="0.2">
      <c r="A33" s="7" t="s">
        <v>16</v>
      </c>
      <c r="D33" s="8"/>
      <c r="F33" s="12"/>
      <c r="G33" s="16">
        <f>ROUND((SUM(G31:G32)),2)</f>
        <v>0</v>
      </c>
    </row>
    <row r="34" spans="1:7" outlineLevel="2" x14ac:dyDescent="0.2">
      <c r="D34" s="8"/>
      <c r="F34" s="12"/>
      <c r="G34" s="12"/>
    </row>
    <row r="35" spans="1:7" outlineLevel="2" x14ac:dyDescent="0.2">
      <c r="A35" s="1" t="s">
        <v>17</v>
      </c>
      <c r="C35" s="5" t="s">
        <v>64</v>
      </c>
      <c r="D35" s="8"/>
      <c r="F35" s="12"/>
      <c r="G35" s="12"/>
    </row>
    <row r="36" spans="1:7" ht="68.25" customHeight="1" outlineLevel="2" x14ac:dyDescent="0.2">
      <c r="A36" s="1" t="s">
        <v>17</v>
      </c>
      <c r="B36" s="2">
        <v>1</v>
      </c>
      <c r="C36" s="6" t="s">
        <v>75</v>
      </c>
      <c r="D36" s="8" t="s">
        <v>5</v>
      </c>
      <c r="E36" s="11">
        <v>3.3</v>
      </c>
      <c r="F36" s="23"/>
      <c r="G36" s="12">
        <f>ROUND((E36*F36),2)</f>
        <v>0</v>
      </c>
    </row>
    <row r="37" spans="1:7" ht="31.5" customHeight="1" outlineLevel="2" x14ac:dyDescent="0.2">
      <c r="A37" s="1" t="s">
        <v>17</v>
      </c>
      <c r="B37" s="2">
        <v>2</v>
      </c>
      <c r="C37" s="6" t="s">
        <v>76</v>
      </c>
      <c r="D37" s="8" t="s">
        <v>15</v>
      </c>
      <c r="E37" s="11">
        <v>59</v>
      </c>
      <c r="F37" s="23"/>
      <c r="G37" s="12">
        <f t="shared" ref="G37:G38" si="2">ROUND((E37*F37),2)</f>
        <v>0</v>
      </c>
    </row>
    <row r="38" spans="1:7" ht="26.25" customHeight="1" outlineLevel="2" x14ac:dyDescent="0.2">
      <c r="A38" s="1" t="s">
        <v>17</v>
      </c>
      <c r="B38" s="2">
        <v>3</v>
      </c>
      <c r="C38" s="6" t="s">
        <v>78</v>
      </c>
      <c r="D38" s="8" t="s">
        <v>15</v>
      </c>
      <c r="E38" s="11">
        <v>59</v>
      </c>
      <c r="F38" s="23"/>
      <c r="G38" s="12">
        <f t="shared" si="2"/>
        <v>0</v>
      </c>
    </row>
    <row r="39" spans="1:7" outlineLevel="1" x14ac:dyDescent="0.2">
      <c r="A39" s="7" t="s">
        <v>35</v>
      </c>
      <c r="D39" s="8"/>
      <c r="F39" s="12"/>
      <c r="G39" s="16">
        <f>ROUND((SUM(G36:G38)),2)</f>
        <v>0</v>
      </c>
    </row>
    <row r="40" spans="1:7" outlineLevel="2" x14ac:dyDescent="0.2">
      <c r="D40" s="8"/>
      <c r="F40" s="12"/>
      <c r="G40" s="12"/>
    </row>
    <row r="41" spans="1:7" outlineLevel="2" x14ac:dyDescent="0.2">
      <c r="A41" s="1" t="s">
        <v>18</v>
      </c>
      <c r="C41" s="5" t="s">
        <v>65</v>
      </c>
      <c r="D41" s="8"/>
      <c r="F41" s="12"/>
      <c r="G41" s="12"/>
    </row>
    <row r="42" spans="1:7" ht="38.25" outlineLevel="2" x14ac:dyDescent="0.2">
      <c r="A42" s="1" t="s">
        <v>18</v>
      </c>
      <c r="B42" s="2">
        <v>1</v>
      </c>
      <c r="C42" s="6" t="s">
        <v>43</v>
      </c>
      <c r="D42" s="8" t="s">
        <v>15</v>
      </c>
      <c r="E42" s="11">
        <v>59</v>
      </c>
      <c r="F42" s="23"/>
      <c r="G42" s="12">
        <f>ROUND((E42*F42),2)</f>
        <v>0</v>
      </c>
    </row>
    <row r="43" spans="1:7" outlineLevel="2" x14ac:dyDescent="0.2">
      <c r="A43" s="1" t="s">
        <v>18</v>
      </c>
      <c r="B43" s="2">
        <v>2</v>
      </c>
      <c r="C43" s="6" t="s">
        <v>46</v>
      </c>
      <c r="D43" s="8" t="s">
        <v>47</v>
      </c>
      <c r="E43" s="11">
        <v>8.6</v>
      </c>
      <c r="F43" s="23"/>
      <c r="G43" s="12">
        <f>ROUND((E43*F43),2)</f>
        <v>0</v>
      </c>
    </row>
    <row r="44" spans="1:7" outlineLevel="1" x14ac:dyDescent="0.2">
      <c r="A44" s="7" t="s">
        <v>19</v>
      </c>
      <c r="D44" s="8"/>
      <c r="F44" s="12"/>
      <c r="G44" s="16">
        <f>ROUND((SUM(G42:G43)),2)</f>
        <v>0</v>
      </c>
    </row>
    <row r="45" spans="1:7" outlineLevel="1" x14ac:dyDescent="0.2">
      <c r="A45" s="7"/>
      <c r="D45" s="8"/>
      <c r="F45" s="12"/>
      <c r="G45" s="12"/>
    </row>
    <row r="46" spans="1:7" outlineLevel="2" x14ac:dyDescent="0.2">
      <c r="A46" s="1" t="s">
        <v>20</v>
      </c>
      <c r="C46" s="5" t="s">
        <v>66</v>
      </c>
      <c r="D46" s="8"/>
      <c r="F46" s="12"/>
      <c r="G46" s="12"/>
    </row>
    <row r="47" spans="1:7" ht="66.75" customHeight="1" outlineLevel="2" x14ac:dyDescent="0.2">
      <c r="A47" s="1" t="s">
        <v>20</v>
      </c>
      <c r="B47" s="2">
        <v>1</v>
      </c>
      <c r="C47" s="6" t="s">
        <v>51</v>
      </c>
      <c r="D47" s="8" t="s">
        <v>22</v>
      </c>
      <c r="E47" s="11">
        <v>17.5</v>
      </c>
      <c r="F47" s="23"/>
      <c r="G47" s="12">
        <f>ROUND((E47*F47),2)</f>
        <v>0</v>
      </c>
    </row>
    <row r="48" spans="1:7" ht="63.75" customHeight="1" outlineLevel="2" x14ac:dyDescent="0.2">
      <c r="A48" s="1" t="s">
        <v>20</v>
      </c>
      <c r="B48" s="2">
        <v>2</v>
      </c>
      <c r="C48" s="6" t="s">
        <v>52</v>
      </c>
      <c r="D48" s="8" t="s">
        <v>22</v>
      </c>
      <c r="E48" s="11">
        <v>6</v>
      </c>
      <c r="F48" s="23"/>
      <c r="G48" s="12">
        <f>ROUND((E48*F48),2)</f>
        <v>0</v>
      </c>
    </row>
    <row r="49" spans="1:7" outlineLevel="1" x14ac:dyDescent="0.2">
      <c r="A49" s="7" t="s">
        <v>32</v>
      </c>
      <c r="D49" s="8"/>
      <c r="F49" s="12"/>
      <c r="G49" s="16">
        <f>ROUND((SUM(G47:G48)),2)</f>
        <v>0</v>
      </c>
    </row>
    <row r="50" spans="1:7" outlineLevel="2" x14ac:dyDescent="0.2">
      <c r="D50" s="8"/>
      <c r="F50" s="12"/>
      <c r="G50" s="12"/>
    </row>
    <row r="51" spans="1:7" outlineLevel="2" x14ac:dyDescent="0.2">
      <c r="A51" s="1" t="s">
        <v>21</v>
      </c>
      <c r="C51" s="5" t="s">
        <v>67</v>
      </c>
      <c r="D51" s="8"/>
      <c r="F51" s="12"/>
      <c r="G51" s="12"/>
    </row>
    <row r="52" spans="1:7" ht="27" customHeight="1" outlineLevel="2" x14ac:dyDescent="0.2">
      <c r="A52" s="1" t="s">
        <v>21</v>
      </c>
      <c r="B52" s="2">
        <v>1</v>
      </c>
      <c r="C52" s="3" t="s">
        <v>59</v>
      </c>
      <c r="D52" s="8" t="s">
        <v>24</v>
      </c>
      <c r="E52" s="11">
        <v>1</v>
      </c>
      <c r="F52" s="23"/>
      <c r="G52" s="12">
        <f>ROUND((E52*F52),2)</f>
        <v>0</v>
      </c>
    </row>
    <row r="53" spans="1:7" outlineLevel="2" x14ac:dyDescent="0.2">
      <c r="A53" s="1" t="s">
        <v>21</v>
      </c>
      <c r="B53" s="2">
        <v>2</v>
      </c>
      <c r="C53" s="3" t="s">
        <v>60</v>
      </c>
      <c r="D53" s="8" t="s">
        <v>24</v>
      </c>
      <c r="E53" s="11">
        <v>1</v>
      </c>
      <c r="F53" s="23"/>
      <c r="G53" s="12">
        <f>ROUND((E53*F53),2)</f>
        <v>0</v>
      </c>
    </row>
    <row r="54" spans="1:7" ht="12" customHeight="1" outlineLevel="1" x14ac:dyDescent="0.2">
      <c r="A54" s="7" t="s">
        <v>23</v>
      </c>
      <c r="D54" s="8"/>
      <c r="F54" s="12"/>
      <c r="G54" s="16">
        <f>ROUND((SUM(G52:G53)),2)</f>
        <v>0</v>
      </c>
    </row>
    <row r="55" spans="1:7" outlineLevel="2" x14ac:dyDescent="0.2">
      <c r="D55" s="8"/>
      <c r="F55" s="12"/>
      <c r="G55" s="12"/>
    </row>
    <row r="56" spans="1:7" outlineLevel="2" x14ac:dyDescent="0.2">
      <c r="A56" s="1" t="s">
        <v>54</v>
      </c>
      <c r="C56" s="5" t="s">
        <v>68</v>
      </c>
      <c r="D56" s="8"/>
      <c r="F56" s="12"/>
      <c r="G56" s="12"/>
    </row>
    <row r="57" spans="1:7" ht="41.25" customHeight="1" outlineLevel="2" x14ac:dyDescent="0.2">
      <c r="A57" s="1" t="s">
        <v>54</v>
      </c>
      <c r="B57" s="2">
        <v>1</v>
      </c>
      <c r="C57" s="6" t="s">
        <v>62</v>
      </c>
      <c r="D57" s="8" t="s">
        <v>15</v>
      </c>
      <c r="E57" s="11">
        <v>16</v>
      </c>
      <c r="F57" s="23"/>
      <c r="G57" s="12">
        <f>ROUND((E57*F57),2)</f>
        <v>0</v>
      </c>
    </row>
    <row r="58" spans="1:7" ht="39" customHeight="1" outlineLevel="2" x14ac:dyDescent="0.2">
      <c r="A58" s="1" t="s">
        <v>54</v>
      </c>
      <c r="B58" s="2">
        <v>2</v>
      </c>
      <c r="C58" s="6" t="s">
        <v>61</v>
      </c>
      <c r="D58" s="8" t="s">
        <v>15</v>
      </c>
      <c r="E58" s="11">
        <v>14</v>
      </c>
      <c r="F58" s="23"/>
      <c r="G58" s="12">
        <f>ROUND((E58*F58),2)</f>
        <v>0</v>
      </c>
    </row>
    <row r="59" spans="1:7" outlineLevel="1" x14ac:dyDescent="0.2">
      <c r="A59" s="7" t="s">
        <v>69</v>
      </c>
      <c r="D59" s="8"/>
      <c r="F59" s="12"/>
      <c r="G59" s="16">
        <f>ROUND((SUM(G57:G58)),2)</f>
        <v>0</v>
      </c>
    </row>
    <row r="60" spans="1:7" outlineLevel="2" x14ac:dyDescent="0.2">
      <c r="D60" s="8"/>
      <c r="F60" s="12"/>
      <c r="G60" s="12"/>
    </row>
    <row r="61" spans="1:7" outlineLevel="2" x14ac:dyDescent="0.2">
      <c r="A61" s="1" t="s">
        <v>25</v>
      </c>
      <c r="C61" s="5" t="s">
        <v>70</v>
      </c>
      <c r="D61" s="8"/>
      <c r="F61" s="12"/>
      <c r="G61" s="12"/>
    </row>
    <row r="62" spans="1:7" ht="25.5" customHeight="1" outlineLevel="2" x14ac:dyDescent="0.2">
      <c r="B62" s="2">
        <v>1</v>
      </c>
      <c r="C62" s="3" t="s">
        <v>44</v>
      </c>
      <c r="D62" s="8" t="s">
        <v>15</v>
      </c>
      <c r="E62" s="11">
        <v>69</v>
      </c>
      <c r="F62" s="23"/>
      <c r="G62" s="12">
        <f>ROUND((E62*F62),2)</f>
        <v>0</v>
      </c>
    </row>
    <row r="63" spans="1:7" outlineLevel="1" x14ac:dyDescent="0.2">
      <c r="A63" s="7" t="s">
        <v>26</v>
      </c>
      <c r="D63" s="8"/>
      <c r="F63" s="12"/>
      <c r="G63" s="16">
        <f>ROUND((SUM(G62)),2)</f>
        <v>0</v>
      </c>
    </row>
    <row r="64" spans="1:7" outlineLevel="1" x14ac:dyDescent="0.2">
      <c r="A64" s="7"/>
      <c r="D64" s="8"/>
      <c r="F64" s="12"/>
      <c r="G64" s="12"/>
    </row>
    <row r="65" spans="1:7" outlineLevel="2" x14ac:dyDescent="0.2">
      <c r="A65" s="1" t="s">
        <v>55</v>
      </c>
      <c r="C65" s="5" t="s">
        <v>56</v>
      </c>
      <c r="D65" s="8"/>
      <c r="F65" s="12"/>
      <c r="G65" s="12"/>
    </row>
    <row r="66" spans="1:7" ht="29.25" customHeight="1" outlineLevel="2" x14ac:dyDescent="0.2">
      <c r="B66" s="2">
        <v>1</v>
      </c>
      <c r="C66" s="3" t="s">
        <v>53</v>
      </c>
      <c r="D66" s="8" t="s">
        <v>81</v>
      </c>
      <c r="E66" s="11">
        <v>1</v>
      </c>
      <c r="F66" s="23"/>
      <c r="G66" s="12">
        <f>ROUND((E66*F66),2)</f>
        <v>0</v>
      </c>
    </row>
    <row r="67" spans="1:7" outlineLevel="1" x14ac:dyDescent="0.2">
      <c r="A67" s="7" t="s">
        <v>57</v>
      </c>
      <c r="D67" s="8"/>
      <c r="F67" s="12"/>
      <c r="G67" s="16">
        <f>ROUND((SUM(G66)),2)</f>
        <v>0</v>
      </c>
    </row>
    <row r="68" spans="1:7" ht="11.25" customHeight="1" outlineLevel="2" thickBot="1" x14ac:dyDescent="0.25">
      <c r="D68" s="8"/>
      <c r="F68" s="12"/>
      <c r="G68" s="12"/>
    </row>
    <row r="69" spans="1:7" x14ac:dyDescent="0.2">
      <c r="A69" s="25" t="s">
        <v>27</v>
      </c>
      <c r="B69" s="26"/>
      <c r="C69" s="27"/>
      <c r="D69" s="28"/>
      <c r="E69" s="29"/>
      <c r="F69" s="32"/>
      <c r="G69" s="39">
        <f>ROUND((SUM(G8,G17,G28,G33,G39,G44,G49,G54,G59,G63,G67)),2)</f>
        <v>0</v>
      </c>
    </row>
    <row r="70" spans="1:7" x14ac:dyDescent="0.2">
      <c r="A70" s="30" t="s">
        <v>36</v>
      </c>
      <c r="B70" s="26"/>
      <c r="C70" s="31"/>
      <c r="D70" s="28"/>
      <c r="E70" s="29"/>
      <c r="F70" s="32"/>
      <c r="G70" s="40">
        <f>ROUND((G69*0.25),2)</f>
        <v>0</v>
      </c>
    </row>
    <row r="71" spans="1:7" ht="13.5" thickBot="1" x14ac:dyDescent="0.25">
      <c r="A71" s="33" t="s">
        <v>37</v>
      </c>
      <c r="B71" s="34"/>
      <c r="C71" s="35"/>
      <c r="D71" s="36"/>
      <c r="E71" s="37"/>
      <c r="F71" s="38"/>
      <c r="G71" s="41">
        <f>ROUND((SUM(G69:G70)),2)</f>
        <v>0</v>
      </c>
    </row>
    <row r="72" spans="1:7" x14ac:dyDescent="0.2">
      <c r="F72" s="12"/>
      <c r="G72" s="12"/>
    </row>
    <row r="74" spans="1:7" x14ac:dyDescent="0.2">
      <c r="D74" s="3"/>
      <c r="E74" s="3"/>
      <c r="F74" s="3"/>
      <c r="G74" s="3"/>
    </row>
    <row r="75" spans="1:7" x14ac:dyDescent="0.2">
      <c r="D75" s="3"/>
      <c r="E75" s="3"/>
      <c r="F75" s="3"/>
      <c r="G75" s="3"/>
    </row>
    <row r="76" spans="1:7" x14ac:dyDescent="0.2">
      <c r="D76" s="3"/>
      <c r="E76" s="3"/>
      <c r="F76" s="3"/>
      <c r="G76" s="3"/>
    </row>
    <row r="77" spans="1:7" x14ac:dyDescent="0.2">
      <c r="D77" s="3"/>
      <c r="E77" s="3"/>
      <c r="F77" s="3"/>
      <c r="G77" s="3"/>
    </row>
    <row r="78" spans="1:7" x14ac:dyDescent="0.2">
      <c r="D78" s="3"/>
      <c r="E78" s="3"/>
      <c r="F78" s="3"/>
      <c r="G78" s="3"/>
    </row>
    <row r="79" spans="1:7" x14ac:dyDescent="0.2">
      <c r="D79" s="3"/>
      <c r="E79" s="3"/>
      <c r="F79" s="3"/>
      <c r="G79" s="3"/>
    </row>
    <row r="80" spans="1:7" x14ac:dyDescent="0.2">
      <c r="C80" s="11"/>
      <c r="D80" s="3"/>
      <c r="E80" s="3"/>
      <c r="F80" s="3"/>
      <c r="G80" s="3"/>
    </row>
  </sheetData>
  <sheetProtection sheet="1" objects="1" scenarios="1"/>
  <phoneticPr fontId="7" type="noConversion"/>
  <printOptions horizontalCentered="1" gridLines="1"/>
  <pageMargins left="0.74791666666666667" right="0.74791666666666667" top="0.98402777777777772" bottom="0.98402777777777772" header="0.51180555555555551" footer="0.51180555555555551"/>
  <pageSetup paperSize="9" scale="83" firstPageNumber="0" orientation="portrait" horizontalDpi="300" verticalDpi="300" r:id="rId1"/>
  <headerFooter alignWithMargins="0"/>
  <rowBreaks count="2" manualBreakCount="2">
    <brk id="26" max="6" man="1"/>
    <brk id="54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19" sqref="E19"/>
    </sheetView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7" type="noConversion"/>
  <printOptions gridLines="1"/>
  <pageMargins left="0.74791666666666667" right="0.74791666666666667" top="0.98402777777777772" bottom="0.98402777777777772" header="0.5" footer="0.5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14</vt:i4>
      </vt:variant>
      <vt:variant>
        <vt:lpstr>Imenovani rasponi</vt:lpstr>
      </vt:variant>
      <vt:variant>
        <vt:i4>2</vt:i4>
      </vt:variant>
    </vt:vector>
  </HeadingPairs>
  <TitlesOfParts>
    <vt:vector size="16" baseType="lpstr">
      <vt:lpstr> Troskovnik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 Troskovnik'!Ispis_naslova</vt:lpstr>
      <vt:lpstr>' Troskovnik'!Podrucje_ispisa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Miroslav Papak</cp:lastModifiedBy>
  <cp:lastPrinted>2024-07-11T09:27:53Z</cp:lastPrinted>
  <dcterms:created xsi:type="dcterms:W3CDTF">2011-03-02T09:08:24Z</dcterms:created>
  <dcterms:modified xsi:type="dcterms:W3CDTF">2024-10-02T07:43:41Z</dcterms:modified>
</cp:coreProperties>
</file>