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storage-01\Public\Komunalni\Paula Pavlović\Nalozi za nabavu 2023\Troškovnici\"/>
    </mc:Choice>
  </mc:AlternateContent>
  <bookViews>
    <workbookView xWindow="0" yWindow="0" windowWidth="17970" windowHeight="5520" tabRatio="926"/>
  </bookViews>
  <sheets>
    <sheet name="T1-Pripremni radovi" sheetId="1" r:id="rId1"/>
    <sheet name="T2-Zemljani radovi" sheetId="2" r:id="rId2"/>
    <sheet name="T3-Kolnička konstrukcija" sheetId="3" r:id="rId3"/>
    <sheet name="T4-AB radovi" sheetId="10" r:id="rId4"/>
    <sheet name="T5-Odvodnja" sheetId="5" state="hidden" r:id="rId5"/>
    <sheet name="Odvodnja" sheetId="11" r:id="rId6"/>
    <sheet name="T6-Prometna signalizacija i opr" sheetId="6" r:id="rId7"/>
    <sheet name="T7-Tekuća ispitivanja" sheetId="12" r:id="rId8"/>
    <sheet name="Rekapitulacija" sheetId="8" r:id="rId9"/>
    <sheet name="POMOĆ" sheetId="9" state="hidden" r:id="rId10"/>
  </sheets>
  <definedNames>
    <definedName name="DaNe">POMOĆ!$C$3:$C$7</definedName>
    <definedName name="_xlnm.Print_Titles" localSheetId="0">'T1-Pripremni radovi'!$3:$3</definedName>
    <definedName name="_xlnm.Print_Titles" localSheetId="1">'T2-Zemljani radovi'!$3:$3</definedName>
    <definedName name="_xlnm.Print_Titles" localSheetId="2">'T3-Kolnička konstrukcija'!$3:$3</definedName>
    <definedName name="_xlnm.Print_Titles" localSheetId="4">'T5-Odvodnja'!$3:3</definedName>
    <definedName name="_xlnm.Print_Area" localSheetId="5">Odvodnja!$A$1:$F$31</definedName>
    <definedName name="_xlnm.Print_Area" localSheetId="8">Rekapitulacija!$A$1:$H$44</definedName>
    <definedName name="_xlnm.Print_Area" localSheetId="0">'T1-Pripremni radovi'!$A$1:$F$16</definedName>
    <definedName name="_xlnm.Print_Area" localSheetId="1">'T2-Zemljani radovi'!$A$1:$F$14</definedName>
    <definedName name="_xlnm.Print_Area" localSheetId="2">'T3-Kolnička konstrukcija'!$A$1:$F$18</definedName>
    <definedName name="_xlnm.Print_Area" localSheetId="3">'T4-AB radovi'!$A$1:$F$13</definedName>
    <definedName name="_xlnm.Print_Area" localSheetId="4">'T5-Odvodnja'!$A$1:$F$40</definedName>
    <definedName name="_xlnm.Print_Area" localSheetId="6">'T6-Prometna signalizacija i opr'!$A$1:$F$27</definedName>
    <definedName name="_xlnm.Print_Area" localSheetId="7">'T7-Tekuća ispitivanja'!$A$1:$F$8</definedName>
  </definedNames>
  <calcPr calcId="152511"/>
</workbook>
</file>

<file path=xl/calcChain.xml><?xml version="1.0" encoding="utf-8"?>
<calcChain xmlns="http://schemas.openxmlformats.org/spreadsheetml/2006/main">
  <c r="F5" i="12" l="1"/>
  <c r="F7" i="12" s="1"/>
  <c r="F11" i="6"/>
  <c r="F13" i="6"/>
  <c r="F19" i="6"/>
  <c r="F22" i="6"/>
  <c r="F23" i="6"/>
  <c r="F24" i="6"/>
  <c r="F9" i="6"/>
  <c r="F7" i="11"/>
  <c r="F9" i="11"/>
  <c r="F11" i="11"/>
  <c r="F13" i="11"/>
  <c r="F15" i="11"/>
  <c r="F17" i="11"/>
  <c r="F19" i="11"/>
  <c r="F21" i="11"/>
  <c r="F23" i="11"/>
  <c r="F25" i="11"/>
  <c r="F27" i="11"/>
  <c r="F29" i="11"/>
  <c r="F5" i="11"/>
  <c r="F5" i="10"/>
  <c r="F9" i="10"/>
  <c r="F11" i="10"/>
  <c r="F7" i="10"/>
  <c r="F6" i="3"/>
  <c r="F7" i="3"/>
  <c r="F8" i="3"/>
  <c r="F10" i="3"/>
  <c r="F12" i="3"/>
  <c r="F14" i="3"/>
  <c r="F16" i="3"/>
  <c r="F5" i="3"/>
  <c r="F8" i="2"/>
  <c r="F9" i="2"/>
  <c r="F11" i="2"/>
  <c r="F5" i="2"/>
  <c r="F7" i="1"/>
  <c r="F9" i="1"/>
  <c r="F11" i="1"/>
  <c r="F13" i="1"/>
  <c r="F5" i="1"/>
  <c r="F26" i="6" l="1"/>
  <c r="F31" i="11"/>
  <c r="F13" i="10"/>
  <c r="F18" i="3"/>
  <c r="F13" i="2"/>
  <c r="F15" i="1"/>
  <c r="B25" i="8"/>
  <c r="G25" i="8" l="1"/>
  <c r="B21" i="8" l="1"/>
  <c r="B19" i="8"/>
  <c r="G19" i="8" l="1"/>
  <c r="G21" i="8"/>
  <c r="B23" i="8" l="1"/>
  <c r="B17" i="8"/>
  <c r="B15" i="8"/>
  <c r="B13" i="8"/>
  <c r="F37" i="5"/>
  <c r="B37" i="5"/>
  <c r="F36" i="5"/>
  <c r="F35" i="5"/>
  <c r="F34" i="5"/>
  <c r="F33" i="5"/>
  <c r="F32" i="5"/>
  <c r="F30" i="5"/>
  <c r="F29" i="5"/>
  <c r="F27" i="5"/>
  <c r="F26" i="5"/>
  <c r="F24" i="5"/>
  <c r="F23" i="5"/>
  <c r="F21" i="5"/>
  <c r="F20" i="5"/>
  <c r="F19" i="5"/>
  <c r="F18" i="5"/>
  <c r="F14" i="5"/>
  <c r="F13" i="5"/>
  <c r="F12" i="5"/>
  <c r="F11" i="5"/>
  <c r="F10" i="5"/>
  <c r="F9" i="5"/>
  <c r="F8" i="5"/>
  <c r="F7" i="5"/>
  <c r="F6" i="5"/>
  <c r="F5" i="5"/>
  <c r="G15" i="8" l="1"/>
  <c r="G13" i="8"/>
  <c r="G17" i="8"/>
  <c r="G23" i="8"/>
  <c r="G29" i="8" l="1"/>
  <c r="G31" i="8" s="1"/>
  <c r="G34" i="8" s="1"/>
</calcChain>
</file>

<file path=xl/sharedStrings.xml><?xml version="1.0" encoding="utf-8"?>
<sst xmlns="http://schemas.openxmlformats.org/spreadsheetml/2006/main" count="237" uniqueCount="139">
  <si>
    <t>1. PRIPREMNI RADOVI</t>
  </si>
  <si>
    <t xml:space="preserve">R.B. </t>
  </si>
  <si>
    <t>OPIS</t>
  </si>
  <si>
    <t>Jedinica</t>
  </si>
  <si>
    <t>Količina</t>
  </si>
  <si>
    <t>Jedinična 
cijena</t>
  </si>
  <si>
    <t>UKUPNO</t>
  </si>
  <si>
    <t>UKUPNA SUMA</t>
  </si>
  <si>
    <t>1.1.</t>
  </si>
  <si>
    <t>DA</t>
  </si>
  <si>
    <t>1.2.</t>
  </si>
  <si>
    <t>m2</t>
  </si>
  <si>
    <t>kom</t>
  </si>
  <si>
    <t>1.3.</t>
  </si>
  <si>
    <t>1.4.</t>
  </si>
  <si>
    <t>1.5.</t>
  </si>
  <si>
    <t>m3</t>
  </si>
  <si>
    <t>m1</t>
  </si>
  <si>
    <t>1. PRIPREMNI RADOVI - ukupno :</t>
  </si>
  <si>
    <t>2. ZEMLJANI RADOVI</t>
  </si>
  <si>
    <t>2.1.</t>
  </si>
  <si>
    <t>2.2.</t>
  </si>
  <si>
    <t>2.3.</t>
  </si>
  <si>
    <t>2. ZEMLJANI RADOVI - ukupno :</t>
  </si>
  <si>
    <t>kjuhh</t>
  </si>
  <si>
    <t>3. KOLNIČKA KONSTRUKCIJA</t>
  </si>
  <si>
    <t>3.1.</t>
  </si>
  <si>
    <t>3.2.</t>
  </si>
  <si>
    <t>3.3.</t>
  </si>
  <si>
    <t>3.4.</t>
  </si>
  <si>
    <t>3. KOLNIČKA KONSTRUKCIJA - ukupno :</t>
  </si>
  <si>
    <t>4.1.</t>
  </si>
  <si>
    <t>4.2.</t>
  </si>
  <si>
    <t>5. ODVODNJA</t>
  </si>
  <si>
    <t>GRAVITACIJSKI CJEVOVODI
Nabava, isporuka i ugradba gravitacijskih kanalizacijskih cijevi, veličine unutarnjeg profila DN (mm) i vanjskog profila Dv (mm)  prema iskazu, debljine stijenke s (mm)  kod jednoslojnih cijevi, odnosno Se-ekvivalentne debljine - kod višeslojnih cijevi za visinu nadsloja i pokretno opterećenje prema statičkom proračunu. Pri tome vrijedi:
- ponuđene cijevi, okna i spojnice moraju biti izvedeni s materijalom u skladu navedenih normi i standarda: 
hrvatskih normi (nHRN)
europskih normi (EN)
njemačkih normi (DIN)
internacionalnih standarda (ISO)
te ostalih normi (ispitne metode, proračuni … )</t>
  </si>
  <si>
    <t xml:space="preserve">Za svaku od predviđenih dimenzija minimalne veličine unutrašnjeg promjera cijevi kako je to navedeno u skladu sa statičkim proračunom stalnog i pokretnog opterećenja, debljinu stijenke odnosno ekvivalentnu debljinu cijevi te visinu nadsloja (min, max), visinu podzemne vode, promatrano od nivelete dna (vidi uzdužni profil) i tjemena cijevi, proizvođač deklarira potrebnu klasu cjevovoda koja mora preuzeti sva pojavljivana stalna i pokretna opterećenja. Kakvoća cjevovoda i revizijskih okana dodatno se dokazuje pripadnim atestima.Spojevi cijevi, cjevovoda i revizijskih okana moraju biti besprijekorno spojeni i vodonepropusni što se potvrđuje tlačnim probama.Spojevi cijevi izvode se ovisno o veličini profila:na kolčak s pripadajućim gumenim brtvama, odnosno s integriranom elektrospojnicom.Cijevi se isporučuju u duljinama od 6,0 m.U jediničnu cijenu uračunati nabavu, transport, utovar i istovar i ugradba cijevi i pripadnog spojnog materijala u iskopani rov, odnosno privemeno odlaganje na skladište koje odredi Naručitelj.
</t>
  </si>
  <si>
    <t>Nadalje vrijedi:
Nabava, dobava i ugradnja PE-PP rebrastih kanalizacijskih cijevi  sukladno pr EN 13476-1, pr EN 13476-3, obodne krutosti min. SN 8 prema EN ISO 9969, duljine cijevi 6 m.Profil cijevi (DN/ID) označava svijetli otvor (unutarnji promjer cijevi).Cijevi se polažu u rov na pripremljenu podlogu od sitnozrnatog šljunčanog - pješčanog kamenog materijala frakcija do max. 0-8 mm.Nakon montiranja cijevi potrebno je izvršiti podbijanje pijeska ispod cijevi radi pravilnog jednolikog nalijeganja cijavi na podlogu. Ostali dio zone cjevovoda do visine 30 cm iznad tjemena cijevi se u cjelosti zatrpava sitnozrnim kamenim materijalom  navedene frakcije u slojevima od 25 do 30 cm uz zbijanje ručnim nabijačima.Jedinična cijena obuhvaćaju nabavu, dopremu i ugradnju kanalizacijskih cijevi otpornih na komunalne otpadne vode i smrzavanje, sukladnih normi EN 13476, obodne krutosti min. SN 8.  Kod montaže cijevi potrebno je pridržavati se daljnjih upustava proizvođača cijevi.</t>
  </si>
  <si>
    <t>Obračun po m' isporučene i ugrađene cijevi i pripadnog spojnog i brtvenog materijala: 
Predviđena je ugradba sljedećih veličina promjera cijevi: DN   400</t>
  </si>
  <si>
    <t>m'</t>
  </si>
  <si>
    <t>TLAČNA PROBA
Kanalski cjevovodi se komisijski preuzima pomoću kanalskog zrcala ili kamerom i specijalnim vozilom. Svaka dionica između dva reviziona okna mora se ispitati na pritisak od 0,05 N/mm2 )5bara za vrijeme od najmanje 5min. Stavka obuhvaća održavanje montažu i demontažu potrebnih uređaja i vode</t>
  </si>
  <si>
    <t>NABAVA, ISPORUKA I UGRADNJA KONTROLNIH OKANA OD PLASTIČNIH MASA
Isporučitelj cijevi prema prethodnoj stavci, Gravitacijski cjevovodi, nudi montažna ili polumontažna okna izrađena od plastičnih masa. Revizijsko okno obuhvaća izradu: dna  - baze i tijela okna, a prema potrebi i konusa na vrhu tijela okna sa stupaljkama, te stupaljke na razmaku od 30 cm. Okna su opremljena ulazom i izlazom i prolaznom kinetom te lokalno i priključcima sekundarnih kanala. Revizijska okna spajaju se u sustav cjevovoda originalnim spojnicama sa gumenim brtvama ili integriranim elektrospojnicama, tako da spoj bude besprijekorno obrađen i  vodonepropustan, prosječne visine, prema danoj specifikaciji, koje pored velicina profila glavnog i sekundarnih cjevovoda pokazuje i pripadni otklon te dubinu nivelete pojedine spojne cijevi.</t>
  </si>
  <si>
    <t>Veličina unutarnjeg profila  tijela revizijskog okna usvojene su sa DN = 600 mm. Procjena troškova ugradbe i opreme za pojedina reviz. okna izrađena prema detaljnim situacijskim planovima i shemama okana kao u prilogu, za pripadne dubine dovodnih i odvodnih cijevi gdje je:
Troškovi isporuke i ugradba ukupno 5 okana u iskopani rov prosječne dubine 2,5 m nudi Izvođač radova. Nakon provedbe detaljnog iskolčenja trasa kolektora, sve u odnosu na zastupljene podzemne instalacije.
Izvođač radova utvrđuje konačnu specifikaciju okana uvažavajući eventualno novi položaj (otklon) i dubinu okana, a ovjerava ju nadzorni inženjer Investitora.</t>
  </si>
  <si>
    <t>Nadalje vrijedi: 
Isporučitelj nudi okna proizvodača: _______________________________________
tip okna, materijal: _______________________________________
Obodna krutost: 
_______________________________________
Ekvivalentna debljina stijenke cijevi 
de = ________ mm (kod korigiranih cjevovoda)</t>
  </si>
  <si>
    <t>Revizijska okna nude se prema tipskim nacrtima i specifikaciji u prilogu, s evidentiranim brojem i veličinama profila priključaka na bazu okna i opsegu radova kako slijedi:
Revizijska okna, dovoz, nabava i ugradba PP modularnog okna,  prema EN 13598-2. Unutarnjeg promjera DN 600 mm, i visine prema konačnoj specifikaciji okana, izrađena metodom roto ljeva. Sastoji se od dna s kinetom (visina kinete jednaka je promjeru odlazne cijevi) u padu 15 %, tijela okna DN 600 mm i  konusnog završetka DN 625 mm, s PP penjalicama 3 kom/m visine za okna dubine veće od 2,0 m. Okno se postavlja na zbijenu pješčanu posteljicu min 95 % po Proktoru. U stavku se uračunava potrebno povećanje iskopa (koje nije posebno specificirano), zatim izrada podložnog i obložnog betona C 12/15 kao oslonca i ojačanja baze okna, te zasipavanje okna šljunkom - kamenim materijalom granulacije 0 - 32 mm, prema tipskom nacrtu, s nabijanjem lakom opremom u slojevima po 30 cm. Stavka obuhvaća sve radove i sav potreban materijal koji čini ukupnu cjenu PP-modularnog okna.</t>
  </si>
  <si>
    <t>DN 600</t>
  </si>
  <si>
    <t>PP SLIVNIK
PP slivnik tipski korugirani DN 450 sa slivničkom rešetkom. Priključak se izvodi na visini najmanje 1 m od dna cijevi (taložnik), a nadsloj iznad cijevi mora biti min. 0,5 m. Iznad okna je potrebno izraditi distribucijski prsten kao i na revizijskom oknima ili tipski proizvođača okna. Stavka obuhvaća dobavu i montažu slivnika, priključnih cijevi slivničkih okana sa kolektorima oborinske kanalizacije, sav rad i sredstva za rad.</t>
  </si>
  <si>
    <t>LIJEVANO ŽELJEZNI POKLOPAC
Nabava i ugradba lijevano željeznog okruglog  poklopca TIP K, predviđenog za teško prometno opterećenje</t>
  </si>
  <si>
    <t>AB ZAŠTITNA PLOČA
Armirano betonska gornja zaštitna ploča kao oslonac ljevano željeznog poklopca debljine d = 15 cm, iznad donje ploče, veličine F1 = 2,92 m2 s unutrašnjim otvorom F2 = 0,28 m2, visine d = 15 cm prema detaljnom nacrtu oplate i armature, od betona C 25/30, u količini 0,40 m3/okna, armiranog rebrastom armaturom RA 400/500 - 80 kg/ploči.
AB ploču ugraditi min 10 cm iznad vertikalne cijevi okna.</t>
  </si>
  <si>
    <t>DONJI AB PRSTEN
 Izrada donjeg armirano betonskog prstena kao oslonca gornje ploče od betona C 25/30, visine d = 25 cm, F3 = 3,64 m2 - F4 = 0,95 m2 prema tipskom nacrtu u količini betona cca 0,65 m3/prsten okna, armiranog RA 400/500 - u količini 120 kg/ploči.</t>
  </si>
  <si>
    <t xml:space="preserve">VODONEPROPUSNO ISPITIVANJE
Vodonepropusno ispitivanje revizijskog okna u skladu s propisima </t>
  </si>
  <si>
    <t>HORIZONTALNA SIGNALIZACIJA</t>
  </si>
  <si>
    <t>VERTIKALNA SIGNALIZACIJA</t>
  </si>
  <si>
    <t>6.1.</t>
  </si>
  <si>
    <t>REKAPITULACIJA :</t>
  </si>
  <si>
    <t>UKUPNO :</t>
  </si>
  <si>
    <t>PDV :</t>
  </si>
  <si>
    <t>SVEUKUPNO :</t>
  </si>
  <si>
    <t>*</t>
  </si>
  <si>
    <t>NE</t>
  </si>
  <si>
    <t xml:space="preserve">UGRADNJA OBLOGE CJEVOVODA
Doprema, transport i strojno-ručna ugradnja pijeska, granuliranog šljunka 4-8 mm ili sitnog tucanika max. frakcija 8 mm. Materijal služi kao obloga cijevi minimalno D = 20 cm. Širina zasipavanja jednaka je širini rova, a nadsloj 0,30 cm nad tjemenom cijevi, prema normalnom profilu. Nakon zasipavanja potrebno je izvršiti ručno zbijanje. Nasipavanje izvršiti tek kada je cjevovod spojen i tlačno ispitan. Obračun po m3 stvarno izvedenih količina. </t>
  </si>
  <si>
    <t>4. AB RADOVI - ukupno :</t>
  </si>
  <si>
    <t>4. AB RADOVI</t>
  </si>
  <si>
    <t>6.2.</t>
  </si>
  <si>
    <t>7.1.</t>
  </si>
  <si>
    <r>
      <rPr>
        <b/>
        <sz val="10"/>
        <rFont val="Arial Narrow"/>
        <family val="2"/>
        <charset val="238"/>
      </rPr>
      <t>Strojni široki iskop u materijalu C kategorije</t>
    </r>
    <r>
      <rPr>
        <sz val="10"/>
        <rFont val="Arial Narrow"/>
        <family val="2"/>
        <charset val="238"/>
      </rPr>
      <t>. Iskop tla za cestu, zacjevljenja, propuste, jarke, kružno raskrižje, proširenja prilaznih puteva i cesta prema projektu s utovarom u prijevozno sredstvo, odvozom na deponiju, deponiranje te planiranje i uređenje deponije. Mjesto odlaganja (deponiju) dužan je osigurati Izvođač radova uz odobrenje Nadzornog inženjera. Dio materijala koji je potreban za izradu zemljanog nasipa odlagati na privremeno odlagalište na gradilištu. Rad se mjeri u kubičnim metrima stvarno iskopanog materijala, mjereno u sraslom stanju. Izvedba, kontrola kakvoće i obračun prema OTU 2-02.</t>
    </r>
  </si>
  <si>
    <r>
      <rPr>
        <b/>
        <sz val="10"/>
        <rFont val="Arial Narrow"/>
        <family val="2"/>
        <charset val="238"/>
      </rPr>
      <t>Zamjena sloja slabog temeljnog tla boljim materijalom</t>
    </r>
    <r>
      <rPr>
        <sz val="10"/>
        <rFont val="Arial Narrow"/>
        <family val="2"/>
        <charset val="238"/>
      </rPr>
      <t xml:space="preserve"> - drobljenim kamenom, predviđene debljine cca. 20 cm ili prema zahtjevu nadzornog inženjera. Rad uključuje iskop sloja slabog materijala u temeljnom tlu, utovar s odvozom na odlagalište, deponiranje i uređenje deponije te njegovu zamjenu izradom zbijenog nasipnog sloja od drobljenog kamena. Izvođač radova dužan je osigurati sva potrebna ispitivanja radi uvida u kakvoću izvedene zamjene. Primjenu tog materijala odobrava Nadzorni Inženjer. Obračun u kubičnim metrima  potpuno završenog i zbijenog sloja. </t>
    </r>
  </si>
  <si>
    <r>
      <t>B02</t>
    </r>
    <r>
      <rPr>
        <sz val="10"/>
        <color theme="1"/>
        <rFont val="Arial Narrow"/>
        <family val="2"/>
        <charset val="238"/>
      </rPr>
      <t>, d=60 cm</t>
    </r>
  </si>
  <si>
    <t>komplet</t>
  </si>
  <si>
    <t>3.5.</t>
  </si>
  <si>
    <t>4.3.</t>
  </si>
  <si>
    <t>4.4.</t>
  </si>
  <si>
    <t>5.1.</t>
  </si>
  <si>
    <t>5.2.</t>
  </si>
  <si>
    <t>5.3.</t>
  </si>
  <si>
    <t>5.4.</t>
  </si>
  <si>
    <t>5.5.</t>
  </si>
  <si>
    <t>5.6.</t>
  </si>
  <si>
    <t>5.7.</t>
  </si>
  <si>
    <t>5.8.</t>
  </si>
  <si>
    <t>5.9.</t>
  </si>
  <si>
    <t>5.10.</t>
  </si>
  <si>
    <t>5.11.</t>
  </si>
  <si>
    <t>5.12.</t>
  </si>
  <si>
    <t>5.14.</t>
  </si>
  <si>
    <t>5. ODVODNJA - ukupno :</t>
  </si>
  <si>
    <t>6. PROMETNA SIGNALIZACIJA I OPREMA</t>
  </si>
  <si>
    <t>6. PROMETNA SIGNALIZACIJA I OPREMA - ukupno :</t>
  </si>
  <si>
    <t>Troškovi ispitivanja materijala, uzimanja uzoraka, laboratorijska obrada sa izdavanjem atesta, te ispitivanje svih ugrađenih slojeva nasipa i kolničke konstrukcije. 
Ispitivanje se vrši u slijedećem obimu:
a) Ispitivanje modula stišljivosti  Ms svih slojeva nasipa i posteljice na svakih 500m2.
b) Ispitivanje modula stišljovosti Ms tamponskog sloja na svakih 500m2.
c) Davanje recepture i dokaznog radnog sastava za asfaltne slojeve.
Kompletan materijal kao dokaz kvalitete izvedenih radova i ugrađenog materijala treba činiti:
a) Atesti za sve ugrađene materijale i elemente 
b) Izvještaji o kontrolnim ispitivanjima
Obračun po kompletu</t>
  </si>
  <si>
    <t>UREĐENJE GRADILIŠTA
Pripremni i završni radovi pri izvođenju radova na gradilištu, a obuhvaćaju dovoz, postavljanje u pogonsko stanje, demontiranje i odvoz svih uređaja, postrojenja, pribora, građevinskih strojeva, transportnih sredstava, oplata, ukrućenja, uređaja opskrbljivanja i prostorija za smještaj potrebnih za stručno izvođenje radova u ugovorenom roku, prema tehničkoj dokumentaciji provođenja radova opisanih u sljedećim pozicijama, ploča za oznaku gradilišta. Stavka obuhvaća i krčenje gradlišta, uspostavljanje prvobitnog stanja svih površina koje su privremeno korištene kao i radne i skladišne, obnavljanje svih korištenih puteva, saniranje oštećenja uzrokovanih privremenim deponijama materijala, te uzrada privremenih priključaka za vodu i struju za potrebe gradilišta. Obračun po kompletu.</t>
  </si>
  <si>
    <t>.</t>
  </si>
  <si>
    <t>HUMUSIRANJE POVRŠINA
Utovar i prijevoz humusa sa privremene gradilišne deponije, istovar i ugradnju humusnog materijala u sloju debljine do 20 cm. Razastrti sloj humusa je potrebno uvaljati laganim valjkom. U slučaju suhog i vrućeg vremena potrebno je vlažiti zasijane površine. Po fino uređenom humusnom sloju sije se trava. Vrsta i mješavina trave odabire su u ovisnosti o ekološkim uvjetima zbog sigurnosti rasta vegetacije. Količina sjemena iznosi oko 5.1-8.0 g/m2. Nakon izrade humusnog sloja i travnate vegetacije, površine se moraju njegovati do konačnog rasta, ako je potrebno pokositi 1-2 puta. Stavka obuhvaća nabavu, dovoz i ugradnju, sav rad i materijal potreban za rad.</t>
  </si>
  <si>
    <t>Nabava, transport, raznašanje duž rova, spuštanje u rov i montaža kanalizacijskih PVC cijevi,PVC koljena, redukcijskih komada, T komada,  obodne krutosti SN 4. U cijenu su uključeni i sav spojni i brtveni materijal za ovu vrstu radova.
Obračun po metru ugrađenog cjevovoda navedene vrste i veličine:
DN 160</t>
  </si>
  <si>
    <r>
      <rPr>
        <b/>
        <sz val="10"/>
        <color theme="1"/>
        <rFont val="Arial Narrow"/>
        <family val="2"/>
        <charset val="238"/>
      </rPr>
      <t>C35</t>
    </r>
    <r>
      <rPr>
        <sz val="10"/>
        <color theme="1"/>
        <rFont val="Arial Narrow"/>
        <family val="2"/>
        <charset val="238"/>
      </rPr>
      <t>, d=60 cm</t>
    </r>
  </si>
  <si>
    <t>E31</t>
  </si>
  <si>
    <t>Izrada oznake na kolniku '- H38 (oznake za invalide)</t>
  </si>
  <si>
    <t>6.3.</t>
  </si>
  <si>
    <t>6.4.</t>
  </si>
  <si>
    <t>6.5.</t>
  </si>
  <si>
    <t>Strojni (85%) i ručni (15%) iskop rova za izvedbu oborinske kanalizacije (rova, kanalica i slivnika i okana) s utovarom, odvozom viška materijala nakon zasipavanja na deponiju po izboru Izvođača, deponiranje i uređenje deponije.  Rad na iskopu obuhvaća pravilno zasijecanje bočnih strana i grubo i fino planiranje dna rova. U cijenu je uključeno i eventualno razupiranje za siguran rad u rovu, iskop bez obzira na sadržaj vode u rovu (procjedna, oborinska) te otežani rad radi postavljenih razupirača, planiranje dna rova te eventualno crpljenje vode iz rova. Širina iskopa je prosječno 2.5 x D cijevi odnosno prema detalju iz projektne dokumentacije. Dubine iskopa su vidljive u prilogu - Situacija oborinske odvodnje.
Iskop se vrši nakon širokog iskopa za potrebe ceste. Obračun radova:
Rad se mjeri i obračunava po kubičnom metru (m3) izvršenog iskopa prema mjerama iz projekta.</t>
  </si>
  <si>
    <t>ZATRPAVANJE KANALIZACIJSKOG ROVA 
Stavka obuhvaća - nabavu materijala i Zatrpavanje kanalizacijskog rova drobljenim kamenim agregatom 0-63, uz nabijanje u slojevima srednje teškim vibro nabijačima do debljine do 30 cm. U poziciji je obuhvaćena nabava, dovoz i planiranje drobljenog kamenog agreagata 0-60, sav rad i sredstva za rad.
Predviđa se rad dijelom ručno, a dijelom strojno. Ručno se zatrpava 30%, a ostatak strojno s nabijanjem.</t>
  </si>
  <si>
    <t>PLANIRANJE DNA ROVA OBORINSKE  KANALIZACIJE
Ručno planiranje dna rova kanalizacijskih cjevovoda prema projektiranoj dubini, širini i padu dna rova s točnošću od ±3cm.
Obračun radova:    Rad se mjeri i obračunava po četvornom metru (m2) izvršenog planiranja.</t>
  </si>
  <si>
    <t>Strojno 90%</t>
  </si>
  <si>
    <t>Ručno 10%</t>
  </si>
  <si>
    <t>Nabava, transport, raznašanje duž rova, spuštanje u rov i montaža kanalizacijskih PVC cijevi, PVC koljena, redukcijskih komada, T komada,  obodne krutosti SN 8 kN/m2. Nazivna obodna krutost SN 8 kN/m2.
U cijenu su uključeni i sav spojni i brtveni materijal za ovu vrstu radova.
Obračun po metru ugrađenog cjevovoda navedene vrste i veličine:
DN 200</t>
  </si>
  <si>
    <t>Nabava, dobava i ugradnja separatora sa bypassom protoka Q (l/s) 3/15 i koalescijskim filterom i usklađen sa normom EN 858-1 ili jednakovrijedno. Dimenzija tlocrtna max.  1600x850 mm. U cijenu uključena i nabava, dobava i ugradnja potrebnih poklopaca.</t>
  </si>
  <si>
    <t>IZRADA HABAJUĆEG ASFALTNOG SLOJA AC 8 surf 50/70, DEBLJINE 3,0 cm.  U cijeni su sadržani svi troškovi nabave materijala, proizvodnje i ugradnje asfaltne mješavine, prijevoz, oprema i sve ostalo potrebno za potpuno izvođenje radova. Obračun je po m2 gornje površine stvarno položenog i ugrađenog nosivog sloja.  Izvedba i kontrola kakvoće prema (HRN EN 13108-1 ili jednakovrijedno)  i tehničkim svojstvima i zahtjevima za građevne proizvode za proizvodnju asfaltnih mješavina i za asfaltne slojeve kolnika. Stavka obuhvaća nabavu, dovoz i ugradnju, sav rad i materijal potreban za rad.</t>
  </si>
  <si>
    <t>Nabava, dobava i ugradnja PP, PEHD ili betonskih modularnih kanalizacijskih revizijskih okana DN/ID min. 800, uključivo prijevoz, raznošenje i spuštanje u rov te potrebni spojni i brtveni materijal.
Svi segmenti okana moraju biti jednostavno spojivi (važi i za spajanje cijevi na okno) uz garanciju vodonepropusnosti, statičke stabilnosti te otpornosti na djelovanje uzgona. 
Okna su opremljena penjalicama.
Ugradnja okana se izvodi prema zahtjevima odabranog proizvođača okana. 
Dubina do 2,00 m. U stavku je uključen i iskop, odvoz materijala, izravnavanje posteljice, pijesak ispod i pijesak za zasipavanje okna do kote posteljice prometnice,  ventilirajući kružni poklopac nosivosti  D400 promjera 60 cm te izradom rasteretnog prstena od armiranog betona, obračun po komadu gore navedenih svih stavki.</t>
  </si>
  <si>
    <t xml:space="preserve">STROJNO ZASJECANJE 
Stavkom su obuhvaćena sva strojna zasijecanja asfalta, betonskih kocki, betonskih površina i rubnjaka na mjestima uklapanja nove i stare kolničke konstrukcije, na mjestima proširenja, zasijecanja pri izvedbi prekopa i sl. Jedinična cijena obuhvaća sav rad, opremu i materijal potreban za potpuno dovršenje stavke, te utovar i odvoz. Obračun je po m1.  </t>
  </si>
  <si>
    <t xml:space="preserve">Prilagođavanje novoj niveleti poklopaca komunalnih i ostalih instalacija u asfaltnim površinama. Ova stavka obuhvaća slijedeće radove: uklanjanje i zaštita kod iskopa okvira sa poklopcem, iskop i štemanje betona oko poklopca, izmještanje na novu kotu određenu projektom, zatrpavanje oko poklopaca uz nabijanje i betoniranje istih. Nabavu, dobavu i ugradnju poklopca (HRN EN 124 ili jednakovrijedno) D400 od lijevanog željeza, okrugli, sa elementima za zakračunavanje. Na betonski okvir postaviti dosjed od lijevanog željeza sa uloškom protiv lupanja. Obračun po komadu izdignutog ili upuštenog poklopca. </t>
  </si>
  <si>
    <t>Iskop tla i konstrukcije postojećih kolnih i parkirališnih površina, prometnice i pješačkih površina za cestu i pješačke površine, kolne ulaze, rubnjake, priključne cjevovode i proširenja. Iskop se obavlja prema visinskim kotama iz projekta te propisanim nagibima kosina. Mješani materijal podrazumjeva beton, rubnjake, asfalt, betonske opločnjake, tucanik, pijesak, zemlju, slivnike, kanalice, humus i slično. Rad također uključuje utovar iskopanog materijala u prijevozna sredstava, prijevoz do odlagališta, deponiranje, te razastiranje materijala na odlagalištu. Dio materijala koji je potreban za izradu zemljanog nasipa i humusiranje potrebno je privremeno deponirati na gradilištu. Mjesto odlaganja (deponiju) dužan je osigurati Izvođač radova uz odobrenje Nadzornog inženjera te troškove zbrinjavanja snosi izvođač. Rad se mjeri u kubičnim metrima stvarno iskopanog materijala, mjereno u nerastresitom stanju.</t>
  </si>
  <si>
    <t>SLIVNIK
PP ili betonskih slivnik tipski korugirani do DN 630 sa slivničkom rešetkom. Priključak se izvodi na visini najmanje 1 m od dna cijevi (taložnik), a nadsloj iznad cijevi mora biti min. 0,5 m. Iznad okna je potrebno izraditi distribucijski prsten kao i na revizijskom oknima ili tipski proizvođača okna. Stavka obuhvaća iskop materijala za ugradnju slivnika, odvoz iskopanog materijala na deponiju, dobavu i ugradnju drobljenog kamenog materijala i zbijanjem u slojevima od 30cm do projektirane zbijenosti, dobavu i montažu slivnika, priključnih cijevi slivničkih okana sa kolektorima oborinske kanalizacije, dobavu i montažu slivničke rešetke, sav rad i sredstva za rad, u cijenu je također uključeno i cca 1 m PVC SN4 cijevi DN 160 sa svim zemljanim radovima i spojnicama na okno/cijev i slivnik potrebnim za kompletno dovršenje stavke.</t>
  </si>
  <si>
    <t>ZATRPAVANJE KANALIZACIJSKOG ROVA 
Stavka obuhvaća - utovar, istovar i zatrpavnje kanalizacijskog rova materijalom iz iskopa, uz nabijanje u slojevima debljine do 30 cm. U poziciji je obuhvaćeni svi radovi, materijali i sredstva za rad do potpunog dovršetka stavke.
Predviđa se rad dijelom ručno, a dijelom strojno. Ručno se zatrpava 30%, a ostatak strojno s nabijanjem.</t>
  </si>
  <si>
    <t>Bušenje ispod prometnice za prolaz cijevi DN 200 položene u zaštitnu cijev minimalno potrebnog profila za prolaz cijevi DN 200 ovisno o tehnologiji izvođača. Bušenje se izvodi u duljini od L = 9,70 m u nagibu nivelete od 2,00%. Izvedba bušenja treba biti u skladu s posebnim uvjetima. Detalj izvedbe izraditi će izvođač radova ovisno o odabranim strojevima. Izvođač radova obavezan je posvetiti naročitu pažnju ako se na mjestu bušenja nalaze postojeće instalacije. U tom slučaju potrebno je sa nadležnim službama dogovoriti način izvođenja i zaštite postojećih instalacija. Stavka obuhvaća:
a) pripremu podloge građevinske jame za bušenje
b) dovoz i montažu bušećeg stroja u kompletu sa pločom za upiranje i svim drugim potrebnim djelovima
c) bušenje ispod prometnice sa istovremenim utiskivanjem zaštitne cijevi u tlu
d) nabavu, isporuku i ugradnju zaštitne cijevi 
e) nabavu, dopremu i ugradnju distantnih prstenova 
f) uvlačenje radne PVC cijevi DN 200 preko distantnih prstena
g) nabava, doprema i ugradnja Z-brtvi na krajevima bušotine
Obračun po m¹ izvedene bušotine.</t>
  </si>
  <si>
    <t>Izrada spoja novoprojektirane oborinske odvodnje na postojeće okno oborinske odovodnje. U stavku uključiti sve potrebne radove i materijale za dovršetka stavke.</t>
  </si>
  <si>
    <t>7. TEKUĆA ISPITIVANJA</t>
  </si>
  <si>
    <t>7. TEKUĆA ISPITIVANJA - ukupno :</t>
  </si>
  <si>
    <t>Izrezivanje postojeće betonske površine pješačkih ulaza sa uklanjanjem betonske obloge te izrada betonske rampe na spoju novoprojektine asfaltne obloge i postojeće rampe na ulazu, u nagibu do 5%. Širine betonskih površine su od 1,50 - 2,30 m. Predviđena duljina urezivanja i uklanjanja je cca 1,00 m. Obračun po kompletu stavke sa svim potrebnim radovima i materijalima do kompletnog dovršetka stavke.</t>
  </si>
  <si>
    <t>Nabava, dobava i ugradnja betona C25/30 za izradu podložne ploče separatora debljine 20 cm. Obračun po m3 izvedenog betona.</t>
  </si>
  <si>
    <t>,</t>
  </si>
  <si>
    <t>IZRADA NOSIVOG ASFALTNOG SLOJA AC 16 base 50/70, DEBLJINE 6,0 cm.  U cijeni su sadržani svi troškovi nabave materijala, proizvodnje i ugradnje asfaltne mješavine, prijevoz, oprema i sve ostalo potrebno za potpuno izvođenje radova. Obračun je po m2 gornje površine stvarno položenog i ugrađenog nosivog sloja.  Izvedba i kontrola kakvoće prema (HRN EN 13108-1 ili jednakovrijedno)  i tehničkim svojstvima i zahtjevima za građevne proizvode za proizvodnju asfaltnih mješavina i za asfaltne slojeve kolnika. Stavka obuhvaća nabavu, dovoz i ugradnju, sav rad i materijal potreban za rad.</t>
  </si>
  <si>
    <r>
      <t>Jedinična 
cijena (</t>
    </r>
    <r>
      <rPr>
        <b/>
        <sz val="10"/>
        <color theme="1"/>
        <rFont val="Calibri"/>
        <family val="2"/>
        <charset val="238"/>
      </rPr>
      <t>€</t>
    </r>
    <r>
      <rPr>
        <b/>
        <sz val="11.5"/>
        <color theme="1"/>
        <rFont val="Arial Narrow"/>
        <family val="2"/>
        <charset val="238"/>
      </rPr>
      <t>)</t>
    </r>
  </si>
  <si>
    <r>
      <t>UKUPNO (</t>
    </r>
    <r>
      <rPr>
        <b/>
        <sz val="10"/>
        <color theme="1"/>
        <rFont val="Calibri"/>
        <family val="2"/>
        <charset val="238"/>
      </rPr>
      <t>€</t>
    </r>
    <r>
      <rPr>
        <b/>
        <sz val="11.5"/>
        <color theme="1"/>
        <rFont val="Arial Narrow"/>
        <family val="2"/>
        <charset val="238"/>
      </rPr>
      <t>)</t>
    </r>
  </si>
  <si>
    <t>UKUPNO (€)</t>
  </si>
  <si>
    <t>Jedinična 
cijena (€)</t>
  </si>
  <si>
    <t>Nabava, transport i ugradnja betonskih rubnjaka minimalnih dimenzija 8/20/50cm. Rubnjaci  se polažu u betonsku podlogu od C10/15 u količini od min. 0,05 m3/m. Radove izvesti u skladu sa O.T.U.I .3-04.7.  ili jednakovrijedno. Stavka obuhvaća nabavu, transport i ugradnju rubnjaka, kao i nabavu, transport, ugradnju i njegu betonske podloge, te fugiranje rubnjaka.</t>
  </si>
  <si>
    <t>Ovaj rad obuhvaća izradu oznaka na kolniku (sav rad djelatnika i strojeva i sav materijal) za reguliranje prometa koje su definirane u Pravilniku o prometnim znakovima, signalizaciji i opremi na cestama (N.N. 92/2019), HR normama i ovim O.T.U. ili jednakovrijedno. Boje i dimenzije oznaka određene su Pravilnikom i pripadajućim normama. U cijenu je potrebno uključiti i tzv. "markiranje".</t>
  </si>
  <si>
    <t>GEODETSKI RADOVI -. ISKOLČENJE TRASE.
Stavka obuhvaća iskolčenje trase, priključaka, svih pješačkih, kolnih površina, manipulativnih površina, zelenih površina, oborinske odvodnje, te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m2 u skladu s projektom. Izvedba, kontrola kakvoće i obračun prema OTU 1-02. ili jednakovrijedno.</t>
  </si>
  <si>
    <t>ZAŠTITA PODZEMNIH INSTALACIJA
Pažljivim ručnim iskopom otkopati instalacije, te ih potom zaštititi postavljanjem PEHD polucijevi Ø160 mm iznad kabla. Tako zaštićenu instalaciju potrebno je zatrpati pijesnom 10 cm iznad cijevi, te postaviti zaštitnu traku upozorenja 10 cm iznad zaštite instalacija. Rov zatrpati kamenim materijalom 0-60mm, i to najprije sitnijim a potom krupnijim materijalom. Kameni materijal  oprezno zbijati ručnim nabijačima. Sve izvedeno u skladu s O.T.U. ili jednakovrijedno. U stavku spada strojni i ručni iskop, nabava, dobava i prijenos PEHD cijevi, rezanje cijevi, izvedba zaštite i zatrpavanje rova. Obračun po m1 izvedene zaštite.</t>
  </si>
  <si>
    <t xml:space="preserve">STROJNI POVRŠINSKI ISKOP HUMUSA S PREBACIVANJEM
Iskop s prebacivanjem (guranjem ili utovarom i prijevozom), iskopanog humusa na privremenom odlagalištu u debljini prema projektu 20 cm, ili iznimno stvarne debljine prema uputama nadzornog inženjera. Izvedba, kontrola kakvoće i obračun prema OTU 2-01. ili jednakovrijedno. Rad se mjeri u kubičnim metrima stvarno iskopanog humusa, mjereno u sraslom stanju, a jedinična cijena uključuje iskop humusa te prebacivanje na privremeno odlagalište. </t>
  </si>
  <si>
    <r>
      <t>ZBIJANJE I PLANIRANJE POSTELJICE</t>
    </r>
    <r>
      <rPr>
        <b/>
        <sz val="10"/>
        <rFont val="Arial Narrow"/>
        <family val="2"/>
        <charset val="238"/>
      </rPr>
      <t xml:space="preserve">
</t>
    </r>
    <r>
      <rPr>
        <sz val="10"/>
        <rFont val="Arial Narrow"/>
        <family val="2"/>
        <charset val="238"/>
      </rPr>
      <t>Grubo i fino strojno planiranje, te zbijanje posteljice valjcima. Zbijanje posteljice u zemljanim materijalima treba izvršiti tako da se postigne stupanj zbijenosti u odnosu na standardni Proctorov postupak Sz≥97 %, odnosno modul stišljivosti Ms≥20 Mn/m2. Radove izvesti u skladu sa O.T.U. 2-10.1. ili jednakovrijedno. Obračun po m2 zbijene posteljice.</t>
    </r>
  </si>
  <si>
    <t>IZRADA NOSIVOG SLOJA (Ms≥60 MN/m2) od drobljenog kamenog materijala, veličine zrna 0/63 mm, minimalne debljine min. 30 cm u zbijenom stanju. U cijenu je uključena dobava materijala, utovar, prijevoz, i ugradnja (strojno razastiranje, planiranje i zbijanje do traženog modula stišljivosti ili stupnja zbijenosti) na uređenu i preuzetu podlogu. Obračun je po m3 ugrađenog materijala u zbijenom stanju. Izvedba, kontrola kakvoće i obračun prema OTU 5-01. ili jednakovrijedno. Stavka obuhvaća nabavu, dovoz i ugradnju, sav rad i materijal potreban za rad.</t>
  </si>
  <si>
    <t>Izrada bitumenskog međusloja za sljepljivanje slojeva s bitumenskom emulzijom u količini od 0,50 kg/m2. U cijeni su sadržani svi troškovi nabave materijala, prijevoz, oprema i sve ostalo što je potrebno izvođenje radova. Obračun je po m2 stvarno poprskane površine. Izvedba, kontrola kakvoće i obračun prema OTU ili jednakovrijedno.</t>
  </si>
  <si>
    <t>BETONSKA KABETONSKA KANALICA 50/40/10-12
Nabava, transport i ugradnja betonskih kanalica minimalnih dimenzija 50/40/10-12 cm. Kanalice  se polažu u betonsku podlogu od C10/15 u količini od min. 0,10 m3/m. Radove izvesti u skladu sa O.T.U.I.3-04.7. ili jednakovrijedno. Stavka obuhvaća nabavu, transport i ugradnju kanalica, kao i nabavu, transport, ugradnju i njegu betonske podloge, te fugiranje kanalica. Obračun po m1 ugrađene kanalice.NALICA 50/40/10-12</t>
  </si>
  <si>
    <t>IZRADA PODLOŽNOG SLOJA KANALIZACIJSKIH CIJEVI
Nabava i doprema te ugradnja pijeska za izradu podložnog sloja (posteljice) ispod cijevi oborinske odvodnje u jednom sloju u debljini od 10 cm. Posteljica cijevi mora biti iznivelirana s padom naliježuće površine cijevi prema uzdužnim profilima iz projekta.
Materijal posteljice koji se ugrađuje mora biti prema uputama proizvođača upotrebljene cijevi max. zrno do 12 mm, odnosno prema OTU 3-04.2.1. ili jednakovrijedno.
Obračun radova:
Rad se mjeri i obračunava po kubičnom metru (m3) stvarno izvršenog podložnog sloja, prema mjerama iz projekta.</t>
  </si>
  <si>
    <t>Izrada iscrtane plohe od crta žute boje na razmaku od cca 10 cm, širine linije cca 10 cm na asflatnom kolniku prema nacrtu horizontalne signalizacije retroreflektivnim zrncima klase II. Oznake na kolniku izvode se prema projektu prometne opreme i signalizacije, a u skladu s važećim Pravilnikom o prometnim znakovima, opremi i signalizaciji na cestama i važećim hrvatskim normama koje reguliraju to područje. U cijenu ulazi sav rad, materijal prijevoz i sve ostalo što je potrebno za potpuni dovršetak posla uključujući potrebna ispitivanja kakvoće materijala i rada. Obračun je po m2 izvedenih oznaka. Izvedba, kontrola kakvoće i obračun prema OTU 9-02 i 9-02.1. ili jednakovrijedno.</t>
  </si>
  <si>
    <t>Izrada pune razdjelne crte na parkirališnim mjestima bijele i žute boje, sa retroreflektivnim zrncima klase II, širine 12 cm. Oznake na kolniku izvode se prema nacrtu prometne opreme i signalizacije, a u skladu s važećim Pravilnikom o prometnim znakovima, opremi i signalizaciji na cestama i važećim hrvatskim normama koje reguliraju to područje. U cijenu ulazi sav rad, materijal prijevoz i sve ostalo što je potrebno za potpuni dovršetak posla uključujući potrebna ispitivanja kakvoće materijala i rada. Obračun je po m1 izvedenih oznaka. Izvedba, kontrola kakvoće i obračun prema OTU 9-02 i 9-02.1. ili jednakovrijedno.</t>
  </si>
  <si>
    <r>
      <t xml:space="preserve">PROMETNI ZNAKOVI
</t>
    </r>
    <r>
      <rPr>
        <sz val="10"/>
        <rFont val="Arial Narrow"/>
        <family val="2"/>
        <charset val="238"/>
      </rPr>
      <t xml:space="preserve">Ovaj rad obuhvaća nabavu i postavljanje svih vrsta prometnih znakova u svemu prema nacrtu situacija signalizacije. 
Prometni znakovi svojom vrstom, značenjem, oblikom, bojom, veličinom i načinom postavljanja trebaju biti u skladu s Pravilnikom o prometnim znakovima, signalizaciji i opremi na cestama, te hrvatskim normama ili jednakovrijedno. 
Prometni znakovi pričvršćuju se na stupove koji su izrađeni od Fe cijevi (Ø 60,3 mm) i zaštićeni protiv korozije postupkom vrućeg cinčanja. Pri postavljanju prometni znak treba zakrenuti za 
3-5° u odnosu na os prometnice da se izbjegne intenzivna refleksija i smanji kontrast oznaka, znaka i pozadine koja je osvijetljena. Klasa retrorefleksije sukladno Pravilniku. Na isti stup se ne smije postaviti više od dva prometna znaka. Na istom stupu ukoliko je više prometnih znakova klasa retrorefleksije mora biti ona veća (II ili III). Stupovi znakova postavljaju se u betonske temelje minimalne kakvoće betona 
C 25/30, oblika krnje piramide čije su stranice baza 30 cm i 20 cm, te visine 70 cm. </t>
    </r>
  </si>
  <si>
    <r>
      <t>STUP PROMETNOG ZNAKA</t>
    </r>
    <r>
      <rPr>
        <b/>
        <sz val="10"/>
        <rFont val="Arial Narrow"/>
        <family val="2"/>
        <charset val="238"/>
      </rPr>
      <t xml:space="preserve">
</t>
    </r>
    <r>
      <rPr>
        <sz val="10"/>
        <rFont val="Arial Narrow"/>
        <family val="2"/>
        <charset val="238"/>
      </rPr>
      <t>Nabava, transport i ugradnja Fe stupova Ø 60,3 mm kružnog presjeka, dužine 3,2 m. Dimenzije stupa određene su Pravilnikom o prometnim znakovima, signalizaciji i opremi na cestama  (N.N. 92/2019), te hrvatskim normama ili jednakovrijedno. 
Rad obuhvaća nabavu, prijevoz, iskop, izradu temelja i postavljanje stupa u temelj. Obračunava se prema broju postavljenih stupova, uključuje i svu opremu, materijal i pribor za postavljanje i pričvrščivanje prometnih znakova, te temelj s nosivom konstrukcijom. Radove izvesti u skladu sa O.T.U. 9-01 ili jednakovrijedno.</t>
    </r>
  </si>
  <si>
    <r>
      <rPr>
        <sz val="10"/>
        <rFont val="Arial Narrow"/>
        <family val="2"/>
        <charset val="238"/>
      </rPr>
      <t>PROMETNI ZNAK</t>
    </r>
    <r>
      <rPr>
        <b/>
        <sz val="10"/>
        <rFont val="Arial Narrow"/>
        <family val="2"/>
        <charset val="238"/>
      </rPr>
      <t xml:space="preserve">
</t>
    </r>
    <r>
      <rPr>
        <sz val="10"/>
        <rFont val="Arial Narrow"/>
        <family val="2"/>
        <charset val="238"/>
      </rPr>
      <t>Dimenzije znakova određene su Pravilnikom o prometnim znakovima, signalizaciji i opremi na cestama  (N.N. 92/2019), te HR normama ili jednakovrijedno. 
Rad obuvaća nabavu, prijevoz i postavljanje prometnog znaka na stup. Obračunava se prema broju postavljenih znakova određenih dimenzija, sva oprema i pribor za pričvrščivanje prometnih znakova. Radove izvesti u skladu sa O.T.U. 9-01 ili jednakovrijedno. Obračun po prometnom znaku.
Prometni znak br.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</si>
</sst>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quot;kn&quot;"/>
    <numFmt numFmtId="167" formatCode="#,##0.00\ &quot;€&quot;"/>
  </numFmts>
  <fonts count="27">
    <font>
      <sz val="11"/>
      <color theme="1"/>
      <name val="Calibri"/>
      <charset val="238"/>
      <scheme val="minor"/>
    </font>
    <font>
      <sz val="11"/>
      <color theme="1"/>
      <name val="Calibri"/>
      <family val="2"/>
      <charset val="238"/>
      <scheme val="minor"/>
    </font>
    <font>
      <sz val="11"/>
      <color theme="1"/>
      <name val="Calibri"/>
      <family val="2"/>
      <charset val="238"/>
      <scheme val="minor"/>
    </font>
    <font>
      <b/>
      <sz val="12"/>
      <color theme="1"/>
      <name val="Calibri"/>
      <family val="2"/>
      <charset val="238"/>
      <scheme val="minor"/>
    </font>
    <font>
      <b/>
      <sz val="11"/>
      <color theme="1"/>
      <name val="Calibri"/>
      <family val="2"/>
      <charset val="238"/>
      <scheme val="minor"/>
    </font>
    <font>
      <sz val="11"/>
      <color theme="1"/>
      <name val="Arial"/>
      <family val="2"/>
      <charset val="238"/>
    </font>
    <font>
      <b/>
      <sz val="12"/>
      <color theme="1"/>
      <name val="Arial"/>
      <family val="2"/>
      <charset val="238"/>
    </font>
    <font>
      <b/>
      <sz val="11"/>
      <color theme="1"/>
      <name val="Arial"/>
      <family val="2"/>
      <charset val="238"/>
    </font>
    <font>
      <b/>
      <sz val="14"/>
      <color theme="1"/>
      <name val="Calibri"/>
      <family val="2"/>
      <charset val="238"/>
      <scheme val="minor"/>
    </font>
    <font>
      <sz val="10"/>
      <color theme="1"/>
      <name val="Calibri"/>
      <family val="2"/>
      <charset val="238"/>
      <scheme val="minor"/>
    </font>
    <font>
      <b/>
      <sz val="10"/>
      <color theme="1"/>
      <name val="Calibri"/>
      <family val="2"/>
      <charset val="238"/>
      <scheme val="minor"/>
    </font>
    <font>
      <i/>
      <sz val="10"/>
      <color theme="1"/>
      <name val="Calibri"/>
      <family val="2"/>
      <charset val="238"/>
      <scheme val="minor"/>
    </font>
    <font>
      <sz val="10"/>
      <color indexed="8"/>
      <name val="Arial Narrow"/>
      <family val="2"/>
      <charset val="238"/>
    </font>
    <font>
      <sz val="11"/>
      <color theme="1"/>
      <name val="Arial Narrow"/>
      <family val="2"/>
      <charset val="238"/>
    </font>
    <font>
      <b/>
      <sz val="14"/>
      <color theme="1"/>
      <name val="Arial Narrow"/>
      <family val="2"/>
      <charset val="238"/>
    </font>
    <font>
      <sz val="10"/>
      <color theme="1"/>
      <name val="Arial Narrow"/>
      <family val="2"/>
      <charset val="238"/>
    </font>
    <font>
      <b/>
      <sz val="10"/>
      <color theme="1"/>
      <name val="Arial Narrow"/>
      <family val="2"/>
      <charset val="238"/>
    </font>
    <font>
      <sz val="12"/>
      <name val="HRHelvetica"/>
    </font>
    <font>
      <sz val="10"/>
      <name val="Arial Narrow"/>
      <family val="2"/>
      <charset val="238"/>
    </font>
    <font>
      <b/>
      <sz val="10"/>
      <name val="Arial Narrow"/>
      <family val="2"/>
      <charset val="238"/>
    </font>
    <font>
      <i/>
      <sz val="10"/>
      <color theme="1"/>
      <name val="Arial Narrow"/>
      <family val="2"/>
      <charset val="238"/>
    </font>
    <font>
      <b/>
      <sz val="11"/>
      <color theme="1"/>
      <name val="Arial Narrow"/>
      <family val="2"/>
      <charset val="238"/>
    </font>
    <font>
      <b/>
      <sz val="12"/>
      <color theme="1"/>
      <name val="Arial Narrow"/>
      <family val="2"/>
      <charset val="238"/>
    </font>
    <font>
      <sz val="10"/>
      <color rgb="FFFF0000"/>
      <name val="Arial Narrow"/>
      <family val="2"/>
      <charset val="238"/>
    </font>
    <font>
      <sz val="11"/>
      <color rgb="FFFF0000"/>
      <name val="Arial Narrow"/>
      <family val="2"/>
      <charset val="238"/>
    </font>
    <font>
      <b/>
      <sz val="10"/>
      <color theme="1"/>
      <name val="Calibri"/>
      <family val="2"/>
      <charset val="238"/>
    </font>
    <font>
      <b/>
      <sz val="11.5"/>
      <color theme="1"/>
      <name val="Arial Narrow"/>
      <family val="2"/>
      <charset val="238"/>
    </font>
  </fonts>
  <fills count="4">
    <fill>
      <patternFill patternType="none"/>
    </fill>
    <fill>
      <patternFill patternType="gray125"/>
    </fill>
    <fill>
      <patternFill patternType="solid">
        <fgColor theme="0" tint="-0.14996795556505021"/>
        <bgColor indexed="64"/>
      </patternFill>
    </fill>
    <fill>
      <patternFill patternType="solid">
        <fgColor theme="0"/>
        <bgColor indexed="64"/>
      </patternFill>
    </fill>
  </fills>
  <borders count="7">
    <border>
      <left/>
      <right/>
      <top/>
      <bottom/>
      <diagonal/>
    </border>
    <border>
      <left/>
      <right/>
      <top style="thin">
        <color rgb="FF0000FF"/>
      </top>
      <bottom/>
      <diagonal/>
    </border>
    <border>
      <left/>
      <right/>
      <top/>
      <bottom style="dotted">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double">
        <color auto="1"/>
      </bottom>
      <diagonal/>
    </border>
    <border>
      <left/>
      <right/>
      <top style="thin">
        <color auto="1"/>
      </top>
      <bottom style="thin">
        <color auto="1"/>
      </bottom>
      <diagonal/>
    </border>
  </borders>
  <cellStyleXfs count="4">
    <xf numFmtId="0" fontId="0" fillId="0" borderId="0"/>
    <xf numFmtId="0" fontId="17" fillId="0" borderId="0"/>
    <xf numFmtId="0" fontId="2" fillId="0" borderId="0"/>
    <xf numFmtId="0" fontId="1" fillId="0" borderId="0"/>
  </cellStyleXfs>
  <cellXfs count="124">
    <xf numFmtId="0" fontId="0" fillId="0" borderId="0" xfId="0"/>
    <xf numFmtId="0" fontId="0" fillId="0" borderId="0" xfId="0" applyAlignment="1">
      <alignment vertical="center"/>
    </xf>
    <xf numFmtId="0" fontId="3" fillId="0" borderId="0" xfId="0" applyFont="1" applyAlignment="1">
      <alignment vertical="center"/>
    </xf>
    <xf numFmtId="0" fontId="5" fillId="0" borderId="1" xfId="0" applyFont="1" applyBorder="1" applyAlignment="1">
      <alignment vertical="center"/>
    </xf>
    <xf numFmtId="0" fontId="6" fillId="0" borderId="1" xfId="0" applyFont="1" applyBorder="1" applyAlignment="1">
      <alignment vertical="center"/>
    </xf>
    <xf numFmtId="0" fontId="5" fillId="0" borderId="0" xfId="0" applyFont="1" applyAlignment="1">
      <alignment vertical="center"/>
    </xf>
    <xf numFmtId="0" fontId="6" fillId="0" borderId="0" xfId="0" applyFont="1" applyAlignment="1">
      <alignment vertical="center"/>
    </xf>
    <xf numFmtId="0" fontId="0" fillId="0" borderId="0" xfId="0" applyAlignment="1">
      <alignment horizontal="center" vertical="center"/>
    </xf>
    <xf numFmtId="0" fontId="0" fillId="0" borderId="0" xfId="0" applyAlignment="1">
      <alignment horizontal="center" vertical="top"/>
    </xf>
    <xf numFmtId="164" fontId="0" fillId="0" borderId="0" xfId="0" applyNumberFormat="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0" fontId="9" fillId="0" borderId="0" xfId="0" applyFont="1" applyAlignment="1">
      <alignment vertical="center" wrapText="1"/>
    </xf>
    <xf numFmtId="0" fontId="0" fillId="2" borderId="0" xfId="0" applyFill="1" applyAlignment="1">
      <alignment horizontal="center" vertical="top"/>
    </xf>
    <xf numFmtId="0" fontId="8" fillId="2" borderId="0" xfId="0" applyFont="1" applyFill="1" applyAlignment="1">
      <alignment vertic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10" fillId="2" borderId="4" xfId="0" applyFont="1" applyFill="1" applyBorder="1" applyAlignment="1">
      <alignment horizontal="center" vertical="center"/>
    </xf>
    <xf numFmtId="0" fontId="10" fillId="2" borderId="4" xfId="0" applyFont="1" applyFill="1" applyBorder="1" applyAlignment="1">
      <alignment horizontal="center" vertical="center" wrapText="1"/>
    </xf>
    <xf numFmtId="164" fontId="10" fillId="2" borderId="4" xfId="0" applyNumberFormat="1" applyFont="1" applyFill="1" applyBorder="1" applyAlignment="1">
      <alignment horizontal="center" vertical="center" wrapText="1"/>
    </xf>
    <xf numFmtId="164" fontId="10" fillId="2" borderId="4" xfId="0" applyNumberFormat="1" applyFont="1" applyFill="1" applyBorder="1" applyAlignment="1">
      <alignment horizontal="center" vertical="center"/>
    </xf>
    <xf numFmtId="0" fontId="11" fillId="0" borderId="0" xfId="0" applyFont="1" applyAlignment="1">
      <alignment horizontal="center" vertical="center" wrapText="1"/>
    </xf>
    <xf numFmtId="0" fontId="9" fillId="0" borderId="0" xfId="0" applyFont="1" applyAlignment="1">
      <alignment horizontal="right" vertical="center" wrapText="1"/>
    </xf>
    <xf numFmtId="0" fontId="4" fillId="0" borderId="6" xfId="0" applyFont="1" applyBorder="1" applyAlignment="1">
      <alignment vertical="center"/>
    </xf>
    <xf numFmtId="0" fontId="4" fillId="0" borderId="6" xfId="0" applyFont="1" applyBorder="1" applyAlignment="1">
      <alignment horizontal="center" vertical="center"/>
    </xf>
    <xf numFmtId="164" fontId="4" fillId="0" borderId="6" xfId="0" applyNumberFormat="1" applyFont="1" applyBorder="1" applyAlignment="1">
      <alignment horizontal="center" vertical="center"/>
    </xf>
    <xf numFmtId="0" fontId="4" fillId="0" borderId="0" xfId="0" applyFont="1" applyAlignment="1">
      <alignment horizontal="center" vertical="center"/>
    </xf>
    <xf numFmtId="0" fontId="12" fillId="0" borderId="0" xfId="0" applyFont="1" applyAlignment="1">
      <alignment vertical="top" wrapText="1"/>
    </xf>
    <xf numFmtId="0" fontId="13" fillId="0" borderId="0" xfId="0" applyFont="1" applyAlignment="1">
      <alignment vertical="center"/>
    </xf>
    <xf numFmtId="0" fontId="14" fillId="0" borderId="0" xfId="0" applyFont="1" applyAlignment="1">
      <alignment horizontal="center" vertical="center"/>
    </xf>
    <xf numFmtId="0" fontId="13" fillId="0" borderId="0" xfId="0" applyFont="1" applyAlignment="1">
      <alignment horizontal="center" vertical="top"/>
    </xf>
    <xf numFmtId="0" fontId="15" fillId="0" borderId="0" xfId="0" applyFont="1" applyAlignment="1">
      <alignment vertical="center" wrapText="1"/>
    </xf>
    <xf numFmtId="0" fontId="13" fillId="0" borderId="0" xfId="0" applyFont="1" applyAlignment="1">
      <alignment horizontal="center" vertical="center"/>
    </xf>
    <xf numFmtId="0" fontId="16" fillId="2" borderId="4" xfId="0" applyFont="1" applyFill="1" applyBorder="1" applyAlignment="1">
      <alignment horizontal="center" vertical="center"/>
    </xf>
    <xf numFmtId="0" fontId="16" fillId="2" borderId="4" xfId="0" applyFont="1" applyFill="1" applyBorder="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top"/>
    </xf>
    <xf numFmtId="0" fontId="13" fillId="0" borderId="0" xfId="0" applyFont="1" applyAlignment="1">
      <alignment horizontal="center"/>
    </xf>
    <xf numFmtId="0" fontId="14" fillId="0" borderId="0" xfId="0" applyFont="1" applyAlignment="1">
      <alignment horizontal="center"/>
    </xf>
    <xf numFmtId="0" fontId="15" fillId="2" borderId="0" xfId="0" applyFont="1" applyFill="1" applyAlignment="1">
      <alignment horizontal="center" vertical="center"/>
    </xf>
    <xf numFmtId="0" fontId="15" fillId="0" borderId="0" xfId="0" applyFont="1" applyAlignment="1">
      <alignment horizontal="center"/>
    </xf>
    <xf numFmtId="2" fontId="15" fillId="0" borderId="0" xfId="0" applyNumberFormat="1" applyFont="1" applyAlignment="1">
      <alignment horizontal="center"/>
    </xf>
    <xf numFmtId="2" fontId="15" fillId="0" borderId="0" xfId="0" applyNumberFormat="1" applyFont="1" applyAlignment="1">
      <alignment horizontal="center" vertical="center"/>
    </xf>
    <xf numFmtId="49" fontId="18" fillId="0" borderId="0" xfId="0" applyNumberFormat="1" applyFont="1" applyAlignment="1">
      <alignment horizontal="center"/>
    </xf>
    <xf numFmtId="0" fontId="20" fillId="0" borderId="0" xfId="0" applyFont="1" applyAlignment="1">
      <alignment horizontal="center" vertical="center" wrapText="1"/>
    </xf>
    <xf numFmtId="0" fontId="15" fillId="0" borderId="0" xfId="0" applyFont="1" applyAlignment="1">
      <alignment vertical="center"/>
    </xf>
    <xf numFmtId="2" fontId="15" fillId="0" borderId="0" xfId="0" applyNumberFormat="1" applyFont="1" applyAlignment="1">
      <alignment vertical="center"/>
    </xf>
    <xf numFmtId="0" fontId="19" fillId="0" borderId="0" xfId="0" applyFont="1" applyAlignment="1">
      <alignment vertical="top" wrapText="1"/>
    </xf>
    <xf numFmtId="0" fontId="18" fillId="0" borderId="0" xfId="0" applyFont="1" applyAlignment="1">
      <alignment vertical="top" wrapText="1"/>
    </xf>
    <xf numFmtId="0" fontId="13" fillId="0" borderId="0" xfId="0" applyFont="1" applyAlignment="1">
      <alignment vertical="center" wrapText="1"/>
    </xf>
    <xf numFmtId="0" fontId="18" fillId="0" borderId="0" xfId="0" applyFont="1" applyAlignment="1">
      <alignment horizontal="justify" vertical="top" wrapText="1"/>
    </xf>
    <xf numFmtId="0" fontId="18" fillId="0" borderId="0" xfId="0" applyFont="1" applyAlignment="1">
      <alignment horizontal="left" vertical="top" wrapText="1"/>
    </xf>
    <xf numFmtId="0" fontId="18" fillId="0" borderId="0" xfId="0" applyFont="1" applyAlignment="1">
      <alignment horizontal="left" vertical="center" wrapText="1"/>
    </xf>
    <xf numFmtId="0" fontId="18" fillId="0" borderId="0" xfId="1" applyFont="1" applyAlignment="1">
      <alignment horizontal="justify" vertical="top" wrapText="1"/>
    </xf>
    <xf numFmtId="16" fontId="15" fillId="0" borderId="0" xfId="0" applyNumberFormat="1" applyFont="1" applyAlignment="1">
      <alignment horizontal="center" vertical="top"/>
    </xf>
    <xf numFmtId="0" fontId="22" fillId="0" borderId="0" xfId="0" applyFont="1" applyAlignment="1">
      <alignment vertical="center"/>
    </xf>
    <xf numFmtId="0" fontId="14" fillId="0" borderId="0" xfId="0" applyFont="1" applyAlignment="1">
      <alignment vertical="center"/>
    </xf>
    <xf numFmtId="0" fontId="22" fillId="0" borderId="2" xfId="0" applyFont="1" applyBorder="1" applyAlignment="1">
      <alignment vertical="center"/>
    </xf>
    <xf numFmtId="0" fontId="13" fillId="0" borderId="2" xfId="0" applyFont="1" applyBorder="1" applyAlignment="1">
      <alignment vertical="center"/>
    </xf>
    <xf numFmtId="0" fontId="22" fillId="0" borderId="3" xfId="0" applyFont="1" applyBorder="1" applyAlignment="1">
      <alignment vertical="center"/>
    </xf>
    <xf numFmtId="0" fontId="13" fillId="0" borderId="3" xfId="0" applyFont="1" applyBorder="1" applyAlignment="1">
      <alignment vertical="center"/>
    </xf>
    <xf numFmtId="0" fontId="22" fillId="0" borderId="0" xfId="0" applyFont="1" applyAlignment="1">
      <alignment horizontal="right" vertical="center"/>
    </xf>
    <xf numFmtId="0" fontId="22" fillId="0" borderId="3" xfId="0" applyFont="1" applyBorder="1" applyAlignment="1">
      <alignment horizontal="center" vertical="center"/>
    </xf>
    <xf numFmtId="0" fontId="14" fillId="0" borderId="0" xfId="0" applyFont="1" applyAlignment="1">
      <alignment horizontal="right" vertical="center"/>
    </xf>
    <xf numFmtId="0" fontId="15" fillId="0" borderId="0" xfId="0" applyFont="1" applyAlignment="1">
      <alignment horizontal="left" vertical="top" wrapText="1"/>
    </xf>
    <xf numFmtId="0" fontId="15" fillId="2" borderId="0" xfId="0" applyFont="1" applyFill="1" applyAlignment="1">
      <alignment horizontal="center" vertical="top"/>
    </xf>
    <xf numFmtId="0" fontId="16" fillId="2" borderId="0" xfId="0" applyFont="1" applyFill="1" applyAlignment="1">
      <alignment vertical="center" wrapText="1"/>
    </xf>
    <xf numFmtId="0" fontId="16" fillId="0" borderId="0" xfId="0" applyFont="1" applyAlignment="1">
      <alignment horizontal="center"/>
    </xf>
    <xf numFmtId="0" fontId="18" fillId="0" borderId="0" xfId="0" applyFont="1" applyAlignment="1">
      <alignment horizontal="right" vertical="center" wrapText="1"/>
    </xf>
    <xf numFmtId="0" fontId="16" fillId="0" borderId="0" xfId="0" applyFont="1" applyAlignment="1">
      <alignment vertical="center"/>
    </xf>
    <xf numFmtId="0" fontId="19" fillId="3" borderId="0" xfId="0" applyFont="1" applyFill="1" applyAlignment="1">
      <alignment vertical="top" wrapText="1"/>
    </xf>
    <xf numFmtId="0" fontId="16" fillId="2" borderId="0" xfId="0" applyFont="1" applyFill="1" applyAlignment="1">
      <alignment vertical="center"/>
    </xf>
    <xf numFmtId="0" fontId="19" fillId="0" borderId="0" xfId="0" applyFont="1" applyAlignment="1">
      <alignment horizontal="left" vertical="top" wrapText="1"/>
    </xf>
    <xf numFmtId="0" fontId="15" fillId="0" borderId="0" xfId="0" applyFont="1" applyAlignment="1">
      <alignment horizontal="right" vertical="center" wrapText="1"/>
    </xf>
    <xf numFmtId="0" fontId="16" fillId="0" borderId="0" xfId="0" applyFont="1" applyAlignment="1">
      <alignment horizontal="right" vertical="center" wrapText="1"/>
    </xf>
    <xf numFmtId="2" fontId="18" fillId="0" borderId="0" xfId="0" applyNumberFormat="1" applyFont="1" applyAlignment="1">
      <alignment horizontal="center"/>
    </xf>
    <xf numFmtId="0" fontId="23" fillId="0" borderId="0" xfId="0" applyFont="1" applyAlignment="1">
      <alignment vertical="center" wrapText="1"/>
    </xf>
    <xf numFmtId="0" fontId="24" fillId="0" borderId="0" xfId="0" applyFont="1" applyAlignment="1">
      <alignment vertical="center" wrapText="1"/>
    </xf>
    <xf numFmtId="9" fontId="18" fillId="0" borderId="0" xfId="0" applyNumberFormat="1" applyFont="1" applyAlignment="1">
      <alignment horizontal="right" vertical="center" wrapText="1"/>
    </xf>
    <xf numFmtId="2" fontId="15" fillId="0" borderId="0" xfId="0" applyNumberFormat="1" applyFont="1" applyAlignment="1">
      <alignment horizontal="center" vertical="top"/>
    </xf>
    <xf numFmtId="2" fontId="15" fillId="0" borderId="0" xfId="0" applyNumberFormat="1" applyFont="1" applyAlignment="1">
      <alignment vertical="top" wrapText="1"/>
    </xf>
    <xf numFmtId="2" fontId="18" fillId="0" borderId="0" xfId="0" applyNumberFormat="1" applyFont="1" applyAlignment="1">
      <alignment horizontal="left" vertical="top" wrapText="1"/>
    </xf>
    <xf numFmtId="2" fontId="15" fillId="0" borderId="0" xfId="0" applyNumberFormat="1" applyFont="1" applyAlignment="1">
      <alignment horizontal="justify" vertical="top" wrapText="1"/>
    </xf>
    <xf numFmtId="0" fontId="15" fillId="0" borderId="0" xfId="0" applyFont="1" applyAlignment="1">
      <alignment vertical="top" wrapText="1"/>
    </xf>
    <xf numFmtId="4" fontId="15" fillId="0" borderId="0" xfId="0" applyNumberFormat="1" applyFont="1" applyAlignment="1">
      <alignment horizontal="center"/>
    </xf>
    <xf numFmtId="2" fontId="16" fillId="0" borderId="0" xfId="0" applyNumberFormat="1" applyFont="1" applyAlignment="1">
      <alignment horizontal="center" vertical="center"/>
    </xf>
    <xf numFmtId="0" fontId="16" fillId="2" borderId="0" xfId="0" applyFont="1" applyFill="1" applyAlignment="1">
      <alignment horizontal="center" vertical="center" wrapText="1"/>
    </xf>
    <xf numFmtId="0" fontId="16" fillId="0" borderId="0" xfId="0" applyFont="1" applyAlignment="1">
      <alignment horizontal="center" vertical="center"/>
    </xf>
    <xf numFmtId="0" fontId="16" fillId="0" borderId="0" xfId="0" applyFont="1" applyAlignment="1">
      <alignment horizontal="center" vertical="center" wrapText="1"/>
    </xf>
    <xf numFmtId="0" fontId="16" fillId="2" borderId="0" xfId="0" applyFont="1" applyFill="1" applyAlignment="1">
      <alignment horizontal="left" vertical="center" wrapText="1"/>
    </xf>
    <xf numFmtId="0" fontId="16" fillId="2" borderId="0" xfId="0" applyFont="1" applyFill="1" applyAlignment="1">
      <alignment horizontal="center" vertical="center"/>
    </xf>
    <xf numFmtId="4" fontId="15" fillId="2" borderId="0" xfId="0" applyNumberFormat="1" applyFont="1" applyFill="1" applyAlignment="1">
      <alignment horizontal="center" vertical="center"/>
    </xf>
    <xf numFmtId="4" fontId="15" fillId="0" borderId="0" xfId="0" applyNumberFormat="1" applyFont="1" applyAlignment="1">
      <alignment horizontal="center" vertical="center"/>
    </xf>
    <xf numFmtId="4" fontId="16" fillId="2" borderId="4" xfId="0" applyNumberFormat="1" applyFont="1" applyFill="1" applyBorder="1" applyAlignment="1">
      <alignment horizontal="center" vertical="center"/>
    </xf>
    <xf numFmtId="4" fontId="16" fillId="0" borderId="5" xfId="0" applyNumberFormat="1" applyFont="1" applyBorder="1" applyAlignment="1">
      <alignment horizontal="center" vertical="center"/>
    </xf>
    <xf numFmtId="4" fontId="13" fillId="0" borderId="0" xfId="0" applyNumberFormat="1" applyFont="1" applyAlignment="1">
      <alignment horizontal="center" vertical="center"/>
    </xf>
    <xf numFmtId="4" fontId="16" fillId="0" borderId="0" xfId="0" applyNumberFormat="1" applyFont="1" applyAlignment="1">
      <alignment horizontal="center" vertical="center"/>
    </xf>
    <xf numFmtId="2" fontId="15" fillId="2" borderId="0" xfId="0" applyNumberFormat="1" applyFont="1" applyFill="1" applyAlignment="1">
      <alignment horizontal="center" vertical="center"/>
    </xf>
    <xf numFmtId="2" fontId="16" fillId="2" borderId="4" xfId="0" applyNumberFormat="1" applyFont="1" applyFill="1" applyBorder="1" applyAlignment="1">
      <alignment horizontal="center" vertical="center"/>
    </xf>
    <xf numFmtId="2" fontId="16" fillId="0" borderId="5" xfId="0" applyNumberFormat="1" applyFont="1" applyBorder="1" applyAlignment="1">
      <alignment horizontal="center" vertical="center"/>
    </xf>
    <xf numFmtId="4" fontId="18" fillId="0" borderId="0" xfId="0" applyNumberFormat="1" applyFont="1" applyAlignment="1">
      <alignment horizontal="center"/>
    </xf>
    <xf numFmtId="4" fontId="23" fillId="0" borderId="0" xfId="0" applyNumberFormat="1" applyFont="1" applyAlignment="1">
      <alignment horizontal="center"/>
    </xf>
    <xf numFmtId="4" fontId="23" fillId="0" borderId="0" xfId="0" applyNumberFormat="1" applyFont="1" applyAlignment="1">
      <alignment vertical="center"/>
    </xf>
    <xf numFmtId="4" fontId="15" fillId="0" borderId="0" xfId="0" applyNumberFormat="1" applyFont="1" applyAlignment="1">
      <alignment vertical="center"/>
    </xf>
    <xf numFmtId="4" fontId="16" fillId="2" borderId="4" xfId="0" applyNumberFormat="1" applyFont="1" applyFill="1" applyBorder="1" applyAlignment="1">
      <alignment horizontal="center" vertical="center" wrapText="1"/>
    </xf>
    <xf numFmtId="4" fontId="15" fillId="0" borderId="5" xfId="0" applyNumberFormat="1" applyFont="1" applyBorder="1" applyAlignment="1">
      <alignment horizontal="center"/>
    </xf>
    <xf numFmtId="4" fontId="16" fillId="2" borderId="0" xfId="0" applyNumberFormat="1" applyFont="1" applyFill="1" applyAlignment="1">
      <alignment vertical="center"/>
    </xf>
    <xf numFmtId="167" fontId="7" fillId="0" borderId="1" xfId="0" applyNumberFormat="1" applyFont="1" applyBorder="1" applyAlignment="1">
      <alignment vertical="center"/>
    </xf>
    <xf numFmtId="167" fontId="7" fillId="0" borderId="0" xfId="0" applyNumberFormat="1" applyFont="1" applyAlignment="1">
      <alignment vertical="center"/>
    </xf>
    <xf numFmtId="167" fontId="21" fillId="0" borderId="0" xfId="0" applyNumberFormat="1" applyFont="1" applyAlignment="1">
      <alignment vertical="center"/>
    </xf>
    <xf numFmtId="167" fontId="21" fillId="0" borderId="2" xfId="0" applyNumberFormat="1" applyFont="1" applyBorder="1" applyAlignment="1">
      <alignment vertical="center"/>
    </xf>
    <xf numFmtId="167" fontId="21" fillId="0" borderId="3" xfId="0" applyNumberFormat="1" applyFont="1" applyBorder="1" applyAlignment="1">
      <alignment vertical="center"/>
    </xf>
    <xf numFmtId="167" fontId="22" fillId="0" borderId="0" xfId="0" applyNumberFormat="1" applyFont="1" applyAlignment="1">
      <alignment vertical="center"/>
    </xf>
    <xf numFmtId="167" fontId="22" fillId="0" borderId="3" xfId="0" applyNumberFormat="1" applyFont="1" applyBorder="1" applyAlignment="1">
      <alignment horizontal="center" vertical="center"/>
    </xf>
    <xf numFmtId="167" fontId="14" fillId="0" borderId="0" xfId="0" applyNumberFormat="1" applyFont="1" applyAlignment="1">
      <alignment vertical="center"/>
    </xf>
    <xf numFmtId="167" fontId="21" fillId="0" borderId="0" xfId="0" applyNumberFormat="1" applyFont="1" applyAlignment="1">
      <alignment horizontal="center" vertical="center"/>
    </xf>
    <xf numFmtId="167" fontId="13" fillId="0" borderId="0" xfId="0" applyNumberFormat="1" applyFont="1" applyAlignment="1">
      <alignment vertical="center"/>
    </xf>
    <xf numFmtId="167" fontId="13" fillId="0" borderId="0" xfId="0" applyNumberFormat="1" applyFont="1" applyAlignment="1">
      <alignment horizontal="center" vertical="center"/>
    </xf>
    <xf numFmtId="167" fontId="4" fillId="0" borderId="0" xfId="0" applyNumberFormat="1" applyFont="1" applyAlignment="1">
      <alignment vertical="center"/>
    </xf>
    <xf numFmtId="4" fontId="16" fillId="0" borderId="5" xfId="0" applyNumberFormat="1" applyFont="1" applyBorder="1" applyAlignment="1">
      <alignment vertical="center"/>
    </xf>
    <xf numFmtId="4" fontId="15" fillId="0" borderId="0" xfId="0" applyNumberFormat="1" applyFont="1" applyAlignment="1" applyProtection="1">
      <alignment horizontal="center"/>
      <protection locked="0"/>
    </xf>
    <xf numFmtId="4" fontId="15" fillId="0" borderId="0" xfId="0" applyNumberFormat="1" applyFont="1" applyAlignment="1" applyProtection="1">
      <alignment horizontal="center" vertical="center"/>
      <protection locked="0"/>
    </xf>
  </cellXfs>
  <cellStyles count="4">
    <cellStyle name="Normal 10" xfId="1"/>
    <cellStyle name="Normal 2" xfId="3"/>
    <cellStyle name="Normalno" xfId="0" builtinId="0"/>
    <cellStyle name="Normalno 2" xfId="2"/>
  </cellStyles>
  <dxfs count="30">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06100"/>
      </font>
      <fill>
        <patternFill patternType="solid">
          <bgColor rgb="FFC6EFCE"/>
        </patternFill>
      </fill>
    </dxf>
    <dxf>
      <font>
        <b val="0"/>
        <i val="0"/>
        <color rgb="FF9C0006"/>
      </font>
      <fill>
        <patternFill patternType="solid">
          <bgColor rgb="FFFFC7CE"/>
        </patternFill>
      </fill>
    </dxf>
  </dxfs>
  <tableStyles count="0" defaultTableStyle="Table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tabSelected="1" view="pageBreakPreview" zoomScale="115" zoomScaleNormal="85" zoomScaleSheetLayoutView="115" workbookViewId="0">
      <selection activeCell="G5" sqref="G5"/>
    </sheetView>
  </sheetViews>
  <sheetFormatPr defaultColWidth="9.28515625" defaultRowHeight="18"/>
  <cols>
    <col min="1" max="1" width="4" style="31" customWidth="1"/>
    <col min="2" max="2" width="37.28515625" style="51" customWidth="1"/>
    <col min="3" max="3" width="7.5703125" style="33" customWidth="1"/>
    <col min="4" max="4" width="8.42578125" style="97" customWidth="1"/>
    <col min="5" max="5" width="13.5703125" style="97" customWidth="1"/>
    <col min="6" max="6" width="18.7109375" style="97" customWidth="1"/>
    <col min="7" max="7" width="9.28515625" style="29"/>
    <col min="8" max="8" width="14.5703125" style="30" customWidth="1"/>
    <col min="9" max="16384" width="9.28515625" style="29"/>
  </cols>
  <sheetData>
    <row r="1" spans="1:8">
      <c r="A1" s="88" t="s">
        <v>0</v>
      </c>
      <c r="B1" s="88"/>
      <c r="C1" s="41"/>
      <c r="D1" s="93"/>
      <c r="E1" s="93"/>
      <c r="F1" s="93"/>
    </row>
    <row r="2" spans="1:8">
      <c r="A2" s="38"/>
      <c r="B2" s="32"/>
      <c r="C2" s="36"/>
      <c r="D2" s="94"/>
      <c r="E2" s="94"/>
      <c r="F2" s="94"/>
    </row>
    <row r="3" spans="1:8" s="36" customFormat="1" ht="29.25">
      <c r="A3" s="34" t="s">
        <v>1</v>
      </c>
      <c r="B3" s="35" t="s">
        <v>2</v>
      </c>
      <c r="C3" s="34" t="s">
        <v>3</v>
      </c>
      <c r="D3" s="95" t="s">
        <v>4</v>
      </c>
      <c r="E3" s="106" t="s">
        <v>120</v>
      </c>
      <c r="F3" s="95" t="s">
        <v>121</v>
      </c>
      <c r="H3" s="37"/>
    </row>
    <row r="4" spans="1:8">
      <c r="A4" s="38"/>
      <c r="B4" s="32"/>
      <c r="C4" s="36"/>
      <c r="D4" s="94"/>
      <c r="E4" s="94"/>
      <c r="F4" s="94"/>
    </row>
    <row r="5" spans="1:8" ht="225.75" customHeight="1">
      <c r="A5" s="81" t="s">
        <v>8</v>
      </c>
      <c r="B5" s="82" t="s">
        <v>88</v>
      </c>
      <c r="C5" s="42" t="s">
        <v>67</v>
      </c>
      <c r="D5" s="86">
        <v>1</v>
      </c>
      <c r="E5" s="122"/>
      <c r="F5" s="86">
        <f>ROUND((D5*E5),2)</f>
        <v>0</v>
      </c>
    </row>
    <row r="6" spans="1:8">
      <c r="A6" s="81"/>
      <c r="B6" s="82"/>
      <c r="C6" s="42"/>
      <c r="D6" s="86"/>
      <c r="E6" s="86"/>
      <c r="F6" s="86"/>
    </row>
    <row r="7" spans="1:8" ht="210" customHeight="1">
      <c r="A7" s="81" t="s">
        <v>10</v>
      </c>
      <c r="B7" s="83" t="s">
        <v>126</v>
      </c>
      <c r="C7" s="45" t="s">
        <v>11</v>
      </c>
      <c r="D7" s="86">
        <v>860</v>
      </c>
      <c r="E7" s="122"/>
      <c r="F7" s="86">
        <f t="shared" ref="F6:F13" si="0">ROUND((D7*E7),2)</f>
        <v>0</v>
      </c>
      <c r="G7" s="39"/>
      <c r="H7" s="40"/>
    </row>
    <row r="8" spans="1:8">
      <c r="A8" s="81"/>
      <c r="B8" s="82"/>
      <c r="C8" s="42"/>
      <c r="D8" s="86"/>
      <c r="E8" s="86"/>
      <c r="F8" s="86"/>
    </row>
    <row r="9" spans="1:8" ht="114.75">
      <c r="A9" s="81" t="s">
        <v>13</v>
      </c>
      <c r="B9" s="83" t="s">
        <v>107</v>
      </c>
      <c r="C9" s="45" t="s">
        <v>11</v>
      </c>
      <c r="D9" s="86">
        <v>22</v>
      </c>
      <c r="E9" s="122"/>
      <c r="F9" s="86">
        <f t="shared" si="0"/>
        <v>0</v>
      </c>
      <c r="G9" s="39"/>
      <c r="H9" s="40"/>
    </row>
    <row r="10" spans="1:8" ht="18.75">
      <c r="A10" s="81"/>
      <c r="B10" s="83"/>
      <c r="C10" s="45"/>
      <c r="D10" s="86"/>
      <c r="E10" s="86"/>
      <c r="F10" s="86"/>
      <c r="G10" s="39"/>
      <c r="H10" s="40"/>
    </row>
    <row r="11" spans="1:8" ht="159" customHeight="1">
      <c r="A11" s="81" t="s">
        <v>14</v>
      </c>
      <c r="B11" s="83" t="s">
        <v>108</v>
      </c>
      <c r="C11" s="45" t="s">
        <v>12</v>
      </c>
      <c r="D11" s="86">
        <v>2</v>
      </c>
      <c r="E11" s="122"/>
      <c r="F11" s="86">
        <f t="shared" si="0"/>
        <v>0</v>
      </c>
      <c r="G11" s="39"/>
      <c r="H11" s="40"/>
    </row>
    <row r="12" spans="1:8" ht="18.75">
      <c r="A12" s="81"/>
      <c r="B12" s="83"/>
      <c r="C12" s="45"/>
      <c r="D12" s="86"/>
      <c r="E12" s="86"/>
      <c r="F12" s="86"/>
      <c r="G12" s="39"/>
      <c r="H12" s="40"/>
    </row>
    <row r="13" spans="1:8" ht="185.25" customHeight="1">
      <c r="A13" s="81" t="s">
        <v>15</v>
      </c>
      <c r="B13" s="84" t="s">
        <v>127</v>
      </c>
      <c r="C13" s="42" t="s">
        <v>17</v>
      </c>
      <c r="D13" s="86">
        <v>40</v>
      </c>
      <c r="E13" s="122"/>
      <c r="F13" s="86">
        <f t="shared" si="0"/>
        <v>0</v>
      </c>
      <c r="H13" s="40"/>
    </row>
    <row r="14" spans="1:8">
      <c r="A14" s="81"/>
      <c r="B14" s="84"/>
      <c r="C14" s="42"/>
      <c r="D14" s="86"/>
      <c r="E14" s="86"/>
      <c r="F14" s="86"/>
      <c r="H14" s="40"/>
    </row>
    <row r="15" spans="1:8" ht="18.75" thickBot="1">
      <c r="A15" s="38"/>
      <c r="B15" s="89" t="s">
        <v>18</v>
      </c>
      <c r="C15" s="89"/>
      <c r="D15" s="89"/>
      <c r="E15" s="121"/>
      <c r="F15" s="96">
        <f>ROUND(SUM(F5:F14),2)</f>
        <v>0</v>
      </c>
    </row>
    <row r="16" spans="1:8">
      <c r="A16" s="38"/>
      <c r="B16" s="32"/>
      <c r="C16" s="36"/>
      <c r="D16" s="94"/>
      <c r="E16" s="94"/>
      <c r="F16" s="94"/>
    </row>
    <row r="17" spans="2:2">
      <c r="B17" s="79"/>
    </row>
  </sheetData>
  <sheetProtection password="E93D" sheet="1" objects="1" scenarios="1"/>
  <mergeCells count="2">
    <mergeCell ref="A1:B1"/>
    <mergeCell ref="B15:D15"/>
  </mergeCells>
  <pageMargins left="0.62992125984251968" right="0.62992125984251968" top="0.47244094488188981" bottom="0.59055118110236227" header="0.31496062992125984" footer="0.31496062992125984"/>
  <pageSetup paperSize="9" scale="95" orientation="portrait" horizontalDpi="4294967294" r:id="rId1"/>
  <headerFooter>
    <oddFooter>&amp;R
&amp;"Candara,Uobičajeno"&amp;8List: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7"/>
  <sheetViews>
    <sheetView workbookViewId="0">
      <selection activeCell="B35" sqref="B35"/>
    </sheetView>
  </sheetViews>
  <sheetFormatPr defaultColWidth="9" defaultRowHeight="15"/>
  <sheetData>
    <row r="3" spans="2:3">
      <c r="B3" t="s">
        <v>57</v>
      </c>
      <c r="C3" t="s">
        <v>9</v>
      </c>
    </row>
    <row r="4" spans="2:3">
      <c r="B4" t="s">
        <v>57</v>
      </c>
      <c r="C4" t="s">
        <v>58</v>
      </c>
    </row>
    <row r="5" spans="2:3">
      <c r="B5" t="s">
        <v>57</v>
      </c>
    </row>
    <row r="6" spans="2:3">
      <c r="B6" t="s">
        <v>57</v>
      </c>
    </row>
    <row r="7" spans="2:3">
      <c r="B7" t="s">
        <v>57</v>
      </c>
    </row>
  </sheetData>
  <pageMargins left="0.69930555555555596" right="0.69930555555555596"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view="pageBreakPreview" zoomScale="115" zoomScaleNormal="85" zoomScaleSheetLayoutView="115" workbookViewId="0">
      <selection activeCell="G5" sqref="G5"/>
    </sheetView>
  </sheetViews>
  <sheetFormatPr defaultColWidth="9.28515625" defaultRowHeight="12.75"/>
  <cols>
    <col min="1" max="1" width="4" style="38" customWidth="1"/>
    <col min="2" max="2" width="37.7109375" style="32" customWidth="1"/>
    <col min="3" max="3" width="7.5703125" style="36" customWidth="1"/>
    <col min="4" max="4" width="10.7109375" style="44" customWidth="1"/>
    <col min="5" max="5" width="13.28515625" style="94" customWidth="1"/>
    <col min="6" max="6" width="17.28515625" style="94" customWidth="1"/>
    <col min="7" max="7" width="9.28515625" style="47"/>
    <col min="8" max="8" width="14.5703125" style="37" customWidth="1"/>
    <col min="9" max="16384" width="9.28515625" style="47"/>
  </cols>
  <sheetData>
    <row r="1" spans="1:15">
      <c r="A1" s="67"/>
      <c r="B1" s="68" t="s">
        <v>19</v>
      </c>
      <c r="C1" s="41"/>
      <c r="D1" s="99"/>
      <c r="E1" s="93"/>
      <c r="F1" s="93"/>
    </row>
    <row r="3" spans="1:15" s="36" customFormat="1" ht="29.25">
      <c r="A3" s="34" t="s">
        <v>1</v>
      </c>
      <c r="B3" s="35" t="s">
        <v>2</v>
      </c>
      <c r="C3" s="34" t="s">
        <v>3</v>
      </c>
      <c r="D3" s="100" t="s">
        <v>4</v>
      </c>
      <c r="E3" s="106" t="s">
        <v>120</v>
      </c>
      <c r="F3" s="95" t="s">
        <v>122</v>
      </c>
      <c r="H3" s="37"/>
    </row>
    <row r="5" spans="1:15" ht="145.5" customHeight="1">
      <c r="A5" s="38" t="s">
        <v>20</v>
      </c>
      <c r="B5" s="32" t="s">
        <v>128</v>
      </c>
      <c r="C5" s="45" t="s">
        <v>16</v>
      </c>
      <c r="D5" s="77">
        <v>46</v>
      </c>
      <c r="E5" s="122"/>
      <c r="F5" s="86">
        <f>ROUND((D5*E5),2)</f>
        <v>0</v>
      </c>
    </row>
    <row r="6" spans="1:15">
      <c r="C6" s="45"/>
      <c r="E6" s="86"/>
      <c r="F6" s="86"/>
    </row>
    <row r="7" spans="1:15" ht="250.5" customHeight="1">
      <c r="A7" s="38" t="s">
        <v>21</v>
      </c>
      <c r="B7" s="50" t="s">
        <v>109</v>
      </c>
      <c r="C7" s="45"/>
      <c r="D7" s="43"/>
      <c r="E7" s="86"/>
      <c r="F7" s="86"/>
      <c r="G7" s="42"/>
      <c r="H7" s="69"/>
      <c r="K7" s="48"/>
      <c r="M7" s="87"/>
      <c r="O7" s="48"/>
    </row>
    <row r="8" spans="1:15">
      <c r="B8" s="80" t="s">
        <v>101</v>
      </c>
      <c r="C8" s="45" t="s">
        <v>16</v>
      </c>
      <c r="D8" s="77">
        <v>358.2</v>
      </c>
      <c r="E8" s="122"/>
      <c r="F8" s="86">
        <f t="shared" ref="F6:F11" si="0">ROUND((D8*E8),2)</f>
        <v>0</v>
      </c>
      <c r="G8" s="42"/>
      <c r="H8" s="69"/>
    </row>
    <row r="9" spans="1:15">
      <c r="B9" s="70" t="s">
        <v>102</v>
      </c>
      <c r="C9" s="45" t="s">
        <v>16</v>
      </c>
      <c r="D9" s="77">
        <v>39.799999999999997</v>
      </c>
      <c r="E9" s="122"/>
      <c r="F9" s="86">
        <f t="shared" si="0"/>
        <v>0</v>
      </c>
      <c r="G9" s="42"/>
      <c r="H9" s="69"/>
      <c r="K9" s="48"/>
      <c r="L9" s="48"/>
      <c r="M9" s="48"/>
    </row>
    <row r="10" spans="1:15">
      <c r="B10" s="70"/>
      <c r="C10" s="45"/>
      <c r="D10" s="77"/>
      <c r="E10" s="86"/>
      <c r="F10" s="86"/>
      <c r="G10" s="42"/>
      <c r="H10" s="69"/>
      <c r="K10" s="48"/>
      <c r="L10" s="48"/>
      <c r="M10" s="48"/>
    </row>
    <row r="11" spans="1:15" ht="106.5" customHeight="1">
      <c r="A11" s="38" t="s">
        <v>22</v>
      </c>
      <c r="B11" s="50" t="s">
        <v>129</v>
      </c>
      <c r="C11" s="45" t="s">
        <v>11</v>
      </c>
      <c r="D11" s="43">
        <v>778</v>
      </c>
      <c r="E11" s="122"/>
      <c r="F11" s="86">
        <f t="shared" si="0"/>
        <v>0</v>
      </c>
      <c r="H11" s="69"/>
    </row>
    <row r="12" spans="1:15">
      <c r="B12" s="50"/>
      <c r="C12" s="45"/>
      <c r="D12" s="43"/>
      <c r="E12" s="86"/>
      <c r="F12" s="86"/>
      <c r="H12" s="69"/>
    </row>
    <row r="13" spans="1:15">
      <c r="B13" s="90" t="s">
        <v>23</v>
      </c>
      <c r="C13" s="90"/>
      <c r="D13" s="90"/>
      <c r="E13" s="107"/>
      <c r="F13" s="96">
        <f>ROUND(SUM(F5:F12),2)</f>
        <v>0</v>
      </c>
      <c r="H13" s="69"/>
    </row>
    <row r="14" spans="1:15">
      <c r="B14" s="52"/>
      <c r="C14" s="52"/>
      <c r="F14" s="86"/>
      <c r="G14" s="50"/>
    </row>
    <row r="15" spans="1:15">
      <c r="B15" s="78"/>
      <c r="G15" s="50"/>
    </row>
    <row r="16" spans="1:15">
      <c r="B16" s="78"/>
      <c r="G16" s="50"/>
    </row>
    <row r="17" spans="2:7">
      <c r="B17" s="53"/>
      <c r="C17" s="54"/>
      <c r="G17" s="50"/>
    </row>
    <row r="18" spans="2:7">
      <c r="B18" s="46"/>
      <c r="G18" s="50"/>
    </row>
    <row r="20" spans="2:7">
      <c r="B20" s="46"/>
    </row>
    <row r="23" spans="2:7">
      <c r="B23" s="71"/>
      <c r="C23" s="37"/>
      <c r="D23" s="87"/>
      <c r="E23" s="98"/>
      <c r="F23" s="98"/>
    </row>
    <row r="65" spans="2:2">
      <c r="B65" s="32" t="s">
        <v>24</v>
      </c>
    </row>
  </sheetData>
  <sheetProtection password="E93D" sheet="1" objects="1" scenarios="1"/>
  <mergeCells count="1">
    <mergeCell ref="B13:D13"/>
  </mergeCells>
  <conditionalFormatting sqref="H11:H12">
    <cfRule type="cellIs" dxfId="29" priority="5" stopIfTrue="1" operator="equal">
      <formula>"ne"</formula>
    </cfRule>
    <cfRule type="cellIs" dxfId="28" priority="6" stopIfTrue="1" operator="equal">
      <formula>"da"</formula>
    </cfRule>
  </conditionalFormatting>
  <conditionalFormatting sqref="H13">
    <cfRule type="cellIs" dxfId="27" priority="21" stopIfTrue="1" operator="equal">
      <formula>"ne"</formula>
    </cfRule>
    <cfRule type="cellIs" dxfId="26" priority="22" stopIfTrue="1" operator="equal">
      <formula>"da"</formula>
    </cfRule>
  </conditionalFormatting>
  <pageMargins left="0.62992125984251968" right="0.62992125984251968" top="0.47244094488188981" bottom="0.59055118110236227" header="0.31496062992125984" footer="0.31496062992125984"/>
  <pageSetup paperSize="9" scale="95" orientation="portrait" r:id="rId1"/>
  <headerFooter>
    <oddFooter>&amp;R
&amp;"Candara,Uobičajeno"&amp;8List: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view="pageBreakPreview" zoomScale="115" zoomScaleNormal="85" zoomScaleSheetLayoutView="115" workbookViewId="0">
      <selection activeCell="G5" sqref="G5"/>
    </sheetView>
  </sheetViews>
  <sheetFormatPr defaultColWidth="9.28515625" defaultRowHeight="12.75"/>
  <cols>
    <col min="1" max="1" width="4" style="38" customWidth="1"/>
    <col min="2" max="2" width="37.7109375" style="32" customWidth="1"/>
    <col min="3" max="3" width="7.5703125" style="36" customWidth="1"/>
    <col min="4" max="4" width="9.7109375" style="94" customWidth="1"/>
    <col min="5" max="5" width="12" style="94" customWidth="1"/>
    <col min="6" max="6" width="20.28515625" style="44" customWidth="1"/>
    <col min="7" max="7" width="9.28515625" style="47"/>
    <col min="8" max="8" width="14.5703125" style="37" customWidth="1"/>
    <col min="9" max="16384" width="9.28515625" style="47"/>
  </cols>
  <sheetData>
    <row r="1" spans="1:8" ht="21.75" customHeight="1">
      <c r="A1" s="67"/>
      <c r="B1" s="91" t="s">
        <v>25</v>
      </c>
      <c r="C1" s="91"/>
      <c r="D1" s="91"/>
      <c r="E1" s="91"/>
      <c r="F1" s="99"/>
    </row>
    <row r="2" spans="1:8" ht="15" customHeight="1"/>
    <row r="3" spans="1:8" s="36" customFormat="1" ht="26.25" customHeight="1">
      <c r="A3" s="34" t="s">
        <v>1</v>
      </c>
      <c r="B3" s="35" t="s">
        <v>2</v>
      </c>
      <c r="C3" s="34" t="s">
        <v>3</v>
      </c>
      <c r="D3" s="95" t="s">
        <v>4</v>
      </c>
      <c r="E3" s="106" t="s">
        <v>123</v>
      </c>
      <c r="F3" s="100" t="s">
        <v>122</v>
      </c>
      <c r="H3" s="37"/>
    </row>
    <row r="4" spans="1:8" ht="15" customHeight="1"/>
    <row r="5" spans="1:8" ht="147" customHeight="1">
      <c r="A5" s="38" t="s">
        <v>26</v>
      </c>
      <c r="B5" s="50" t="s">
        <v>130</v>
      </c>
      <c r="C5" s="42" t="s">
        <v>16</v>
      </c>
      <c r="D5" s="102">
        <v>211</v>
      </c>
      <c r="E5" s="122"/>
      <c r="F5" s="43">
        <f>ROUND((D5*E5),2)</f>
        <v>0</v>
      </c>
      <c r="G5" s="42"/>
      <c r="H5" s="69"/>
    </row>
    <row r="6" spans="1:8" ht="165.75" hidden="1">
      <c r="A6" s="38" t="s">
        <v>21</v>
      </c>
      <c r="B6" s="50" t="s">
        <v>64</v>
      </c>
      <c r="C6" s="45" t="s">
        <v>16</v>
      </c>
      <c r="D6" s="103"/>
      <c r="E6" s="86"/>
      <c r="F6" s="43">
        <f t="shared" ref="F6:F16" si="0">ROUND((D6*E6),2)</f>
        <v>0</v>
      </c>
      <c r="G6" s="42"/>
      <c r="H6" s="69"/>
    </row>
    <row r="7" spans="1:8" hidden="1">
      <c r="B7" s="46"/>
      <c r="C7" s="47"/>
      <c r="D7" s="104"/>
      <c r="E7" s="105"/>
      <c r="F7" s="43">
        <f t="shared" si="0"/>
        <v>0</v>
      </c>
      <c r="H7" s="47"/>
    </row>
    <row r="8" spans="1:8" ht="153" hidden="1">
      <c r="A8" s="38" t="s">
        <v>22</v>
      </c>
      <c r="B8" s="50" t="s">
        <v>65</v>
      </c>
      <c r="C8" s="42" t="s">
        <v>16</v>
      </c>
      <c r="D8" s="103"/>
      <c r="E8" s="86"/>
      <c r="F8" s="43">
        <f t="shared" si="0"/>
        <v>0</v>
      </c>
    </row>
    <row r="9" spans="1:8">
      <c r="B9" s="50"/>
      <c r="C9" s="42"/>
      <c r="D9" s="103"/>
      <c r="E9" s="86"/>
      <c r="F9" s="43"/>
    </row>
    <row r="10" spans="1:8" ht="157.5" customHeight="1">
      <c r="A10" s="38" t="s">
        <v>27</v>
      </c>
      <c r="B10" s="50" t="s">
        <v>119</v>
      </c>
      <c r="C10" s="42" t="s">
        <v>11</v>
      </c>
      <c r="D10" s="102">
        <v>692</v>
      </c>
      <c r="E10" s="122"/>
      <c r="F10" s="43">
        <f t="shared" si="0"/>
        <v>0</v>
      </c>
      <c r="H10" s="69"/>
    </row>
    <row r="11" spans="1:8">
      <c r="B11" s="50"/>
      <c r="C11" s="42"/>
      <c r="D11" s="102"/>
      <c r="E11" s="86"/>
      <c r="F11" s="43"/>
      <c r="H11" s="69"/>
    </row>
    <row r="12" spans="1:8" ht="159.75" customHeight="1">
      <c r="A12" s="38" t="s">
        <v>28</v>
      </c>
      <c r="B12" s="50" t="s">
        <v>105</v>
      </c>
      <c r="C12" s="42" t="s">
        <v>11</v>
      </c>
      <c r="D12" s="102">
        <v>692</v>
      </c>
      <c r="E12" s="122"/>
      <c r="F12" s="43">
        <f t="shared" si="0"/>
        <v>0</v>
      </c>
      <c r="H12" s="69"/>
    </row>
    <row r="13" spans="1:8">
      <c r="B13" s="50"/>
      <c r="C13" s="42"/>
      <c r="D13" s="102"/>
      <c r="E13" s="86"/>
      <c r="F13" s="43"/>
      <c r="H13" s="69"/>
    </row>
    <row r="14" spans="1:8" ht="89.25">
      <c r="A14" s="56" t="s">
        <v>29</v>
      </c>
      <c r="B14" s="32" t="s">
        <v>131</v>
      </c>
      <c r="C14" s="42" t="s">
        <v>11</v>
      </c>
      <c r="D14" s="102">
        <v>692</v>
      </c>
      <c r="E14" s="122"/>
      <c r="F14" s="43">
        <f t="shared" si="0"/>
        <v>0</v>
      </c>
    </row>
    <row r="15" spans="1:8">
      <c r="B15" s="72"/>
      <c r="C15" s="42"/>
      <c r="D15" s="103"/>
      <c r="E15" s="86"/>
      <c r="F15" s="43"/>
      <c r="H15" s="69"/>
    </row>
    <row r="16" spans="1:8" ht="186.75" customHeight="1">
      <c r="A16" s="56" t="s">
        <v>68</v>
      </c>
      <c r="B16" s="50" t="s">
        <v>90</v>
      </c>
      <c r="C16" s="42" t="s">
        <v>16</v>
      </c>
      <c r="D16" s="102">
        <v>5</v>
      </c>
      <c r="E16" s="122"/>
      <c r="F16" s="43">
        <f t="shared" si="0"/>
        <v>0</v>
      </c>
      <c r="H16" s="69"/>
    </row>
    <row r="17" spans="1:6" ht="15" customHeight="1">
      <c r="A17" s="38" t="s">
        <v>89</v>
      </c>
    </row>
    <row r="18" spans="1:6" ht="20.25" customHeight="1">
      <c r="B18" s="90" t="s">
        <v>30</v>
      </c>
      <c r="C18" s="90"/>
      <c r="D18" s="90"/>
      <c r="E18" s="107"/>
      <c r="F18" s="101">
        <f>ROUND(SUM(F5:F17),2)</f>
        <v>0</v>
      </c>
    </row>
  </sheetData>
  <sheetProtection password="E93D" sheet="1" objects="1" scenarios="1"/>
  <mergeCells count="2">
    <mergeCell ref="B1:E1"/>
    <mergeCell ref="B18:D18"/>
  </mergeCells>
  <conditionalFormatting sqref="H8:H9 H15:H16">
    <cfRule type="cellIs" dxfId="25" priority="5" stopIfTrue="1" operator="equal">
      <formula>"ne"</formula>
    </cfRule>
    <cfRule type="cellIs" dxfId="24" priority="6" stopIfTrue="1" operator="equal">
      <formula>"da"</formula>
    </cfRule>
  </conditionalFormatting>
  <conditionalFormatting sqref="H10:H13">
    <cfRule type="cellIs" dxfId="23" priority="17" stopIfTrue="1" operator="equal">
      <formula>"ne"</formula>
    </cfRule>
    <cfRule type="cellIs" dxfId="22" priority="18" stopIfTrue="1" operator="equal">
      <formula>"da"</formula>
    </cfRule>
  </conditionalFormatting>
  <pageMargins left="0.62992125984251968" right="0.62992125984251968" top="0.47244094488188981" bottom="0.59055118110236227" header="0.31496062992125984" footer="0.31496062992125984"/>
  <pageSetup paperSize="9" scale="89" orientation="portrait" r:id="rId1"/>
  <headerFooter>
    <oddFooter>&amp;R
&amp;"Candara,Uobičajeno"&amp;8List:                             &amp;P</oddFooter>
  </headerFooter>
  <rowBreaks count="2" manualBreakCount="2">
    <brk id="12" max="5" man="1"/>
    <brk id="18"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view="pageBreakPreview" zoomScale="130" zoomScaleNormal="85" zoomScaleSheetLayoutView="130" zoomScalePageLayoutView="115" workbookViewId="0">
      <selection activeCell="H7" sqref="H7"/>
    </sheetView>
  </sheetViews>
  <sheetFormatPr defaultColWidth="9.28515625" defaultRowHeight="12.75"/>
  <cols>
    <col min="1" max="1" width="4" style="38" customWidth="1"/>
    <col min="2" max="2" width="37.7109375" style="32" customWidth="1"/>
    <col min="3" max="3" width="7.5703125" style="36" customWidth="1"/>
    <col min="4" max="4" width="8.7109375" style="94" customWidth="1"/>
    <col min="5" max="5" width="13.28515625" style="94" customWidth="1"/>
    <col min="6" max="6" width="17.28515625" style="94" customWidth="1"/>
    <col min="7" max="7" width="9.28515625" style="47"/>
    <col min="8" max="8" width="14.5703125" style="37" customWidth="1"/>
    <col min="9" max="16384" width="9.28515625" style="47"/>
  </cols>
  <sheetData>
    <row r="1" spans="1:8">
      <c r="A1" s="67"/>
      <c r="B1" s="73" t="s">
        <v>61</v>
      </c>
      <c r="C1" s="41"/>
      <c r="D1" s="93"/>
      <c r="E1" s="93"/>
      <c r="F1" s="93"/>
    </row>
    <row r="3" spans="1:8" ht="25.5">
      <c r="A3" s="34" t="s">
        <v>1</v>
      </c>
      <c r="B3" s="35" t="s">
        <v>2</v>
      </c>
      <c r="C3" s="34" t="s">
        <v>3</v>
      </c>
      <c r="D3" s="95" t="s">
        <v>4</v>
      </c>
      <c r="E3" s="106" t="s">
        <v>123</v>
      </c>
      <c r="F3" s="95" t="s">
        <v>122</v>
      </c>
      <c r="G3" s="36"/>
    </row>
    <row r="5" spans="1:8" ht="105.75" customHeight="1">
      <c r="A5" s="38" t="s">
        <v>31</v>
      </c>
      <c r="B5" s="85" t="s">
        <v>124</v>
      </c>
      <c r="C5" s="42" t="s">
        <v>38</v>
      </c>
      <c r="D5" s="86">
        <v>185</v>
      </c>
      <c r="E5" s="122"/>
      <c r="F5" s="86">
        <f>ROUND((D5*E5),2)</f>
        <v>0</v>
      </c>
      <c r="G5" s="42"/>
      <c r="H5" s="69"/>
    </row>
    <row r="6" spans="1:8">
      <c r="B6" s="85"/>
      <c r="C6" s="42"/>
      <c r="D6" s="86"/>
      <c r="E6" s="86"/>
      <c r="F6" s="86"/>
    </row>
    <row r="7" spans="1:8" ht="114.75">
      <c r="A7" s="38" t="s">
        <v>32</v>
      </c>
      <c r="B7" s="85" t="s">
        <v>116</v>
      </c>
      <c r="C7" s="42" t="s">
        <v>12</v>
      </c>
      <c r="D7" s="86">
        <v>4</v>
      </c>
      <c r="E7" s="122"/>
      <c r="F7" s="86">
        <f>ROUND((D7*E7),2)</f>
        <v>0</v>
      </c>
    </row>
    <row r="8" spans="1:8">
      <c r="B8" s="85"/>
      <c r="C8" s="42"/>
      <c r="D8" s="86"/>
      <c r="E8" s="86"/>
      <c r="F8" s="86"/>
    </row>
    <row r="9" spans="1:8" ht="38.25">
      <c r="A9" s="38" t="s">
        <v>69</v>
      </c>
      <c r="B9" s="85" t="s">
        <v>117</v>
      </c>
      <c r="C9" s="42" t="s">
        <v>16</v>
      </c>
      <c r="D9" s="86">
        <v>0.6</v>
      </c>
      <c r="E9" s="122"/>
      <c r="F9" s="86">
        <f t="shared" ref="F8:F11" si="0">ROUND((D9*E9),2)</f>
        <v>0</v>
      </c>
    </row>
    <row r="10" spans="1:8">
      <c r="B10" s="85"/>
      <c r="C10" s="42"/>
      <c r="D10" s="86"/>
      <c r="E10" s="86"/>
      <c r="F10" s="86"/>
    </row>
    <row r="11" spans="1:8" ht="129.75" customHeight="1">
      <c r="A11" s="38" t="s">
        <v>70</v>
      </c>
      <c r="B11" s="85" t="s">
        <v>132</v>
      </c>
      <c r="C11" s="42" t="s">
        <v>17</v>
      </c>
      <c r="D11" s="86">
        <v>26</v>
      </c>
      <c r="E11" s="122"/>
      <c r="F11" s="86">
        <f t="shared" si="0"/>
        <v>0</v>
      </c>
    </row>
    <row r="12" spans="1:8">
      <c r="B12" s="85"/>
      <c r="C12" s="42"/>
      <c r="D12" s="86"/>
      <c r="E12" s="86"/>
      <c r="F12" s="86"/>
    </row>
    <row r="13" spans="1:8" ht="13.5" thickBot="1">
      <c r="B13" s="90" t="s">
        <v>60</v>
      </c>
      <c r="C13" s="90"/>
      <c r="D13" s="90"/>
      <c r="E13" s="107"/>
      <c r="F13" s="96">
        <f>ROUND(SUM(F5:F11),2)</f>
        <v>0</v>
      </c>
    </row>
    <row r="14" spans="1:8" ht="13.5" thickTop="1"/>
    <row r="16" spans="1:8">
      <c r="B16" s="78"/>
    </row>
    <row r="18" spans="2:6">
      <c r="B18" s="78"/>
    </row>
    <row r="25" spans="2:6">
      <c r="B25" s="47"/>
      <c r="C25" s="47"/>
      <c r="D25" s="105"/>
      <c r="E25" s="105"/>
      <c r="F25" s="105"/>
    </row>
  </sheetData>
  <sheetProtection password="E93D" sheet="1" objects="1" scenarios="1"/>
  <mergeCells count="1">
    <mergeCell ref="B13:D13"/>
  </mergeCells>
  <conditionalFormatting sqref="H5">
    <cfRule type="cellIs" dxfId="21" priority="1" stopIfTrue="1" operator="equal">
      <formula>"ne"</formula>
    </cfRule>
    <cfRule type="cellIs" dxfId="20" priority="2" stopIfTrue="1" operator="equal">
      <formula>"da"</formula>
    </cfRule>
  </conditionalFormatting>
  <pageMargins left="0.62992125984251968" right="0.62992125984251968" top="0.47244094488188981" bottom="0.59055118110236227" header="0.31496062992125984" footer="0.31496062992125984"/>
  <pageSetup paperSize="9" scale="95" orientation="portrait" r:id="rId1"/>
  <headerFooter>
    <oddFooter>&amp;R
&amp;"Candara,Uobičajeno"&amp;8List: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9"/>
  <sheetViews>
    <sheetView view="pageBreakPreview" topLeftCell="A22" zoomScaleNormal="100" zoomScaleSheetLayoutView="100" workbookViewId="0">
      <selection activeCell="B20" sqref="B20"/>
    </sheetView>
  </sheetViews>
  <sheetFormatPr defaultColWidth="9.28515625" defaultRowHeight="18.75"/>
  <cols>
    <col min="1" max="1" width="4" style="8" customWidth="1"/>
    <col min="2" max="2" width="37.7109375" style="13" customWidth="1"/>
    <col min="3" max="3" width="7.5703125" style="7" customWidth="1"/>
    <col min="4" max="4" width="8.7109375" style="7" customWidth="1"/>
    <col min="5" max="5" width="13.28515625" style="9" customWidth="1"/>
    <col min="6" max="6" width="17.28515625" style="9" customWidth="1"/>
    <col min="7" max="7" width="9.28515625" style="1"/>
    <col min="8" max="8" width="14.5703125" style="10" customWidth="1"/>
    <col min="9" max="16384" width="9.28515625" style="1"/>
  </cols>
  <sheetData>
    <row r="1" spans="1:8" ht="24.75" customHeight="1">
      <c r="A1" s="14"/>
      <c r="B1" s="15" t="s">
        <v>33</v>
      </c>
      <c r="C1" s="16"/>
      <c r="D1" s="16"/>
      <c r="E1" s="17"/>
      <c r="F1" s="17"/>
    </row>
    <row r="3" spans="1:8" s="11" customFormat="1" ht="31.5" customHeight="1">
      <c r="A3" s="18" t="s">
        <v>1</v>
      </c>
      <c r="B3" s="19" t="s">
        <v>2</v>
      </c>
      <c r="C3" s="18" t="s">
        <v>3</v>
      </c>
      <c r="D3" s="18" t="s">
        <v>4</v>
      </c>
      <c r="E3" s="20" t="s">
        <v>5</v>
      </c>
      <c r="F3" s="21" t="s">
        <v>6</v>
      </c>
      <c r="H3" s="12" t="s">
        <v>7</v>
      </c>
    </row>
    <row r="5" spans="1:8" ht="234" customHeight="1">
      <c r="A5" s="8">
        <v>1</v>
      </c>
      <c r="B5" s="13" t="s">
        <v>34</v>
      </c>
      <c r="F5" s="9" t="str">
        <f t="shared" ref="F5:F36" si="0">IF(E5="","",D5*E5)</f>
        <v/>
      </c>
    </row>
    <row r="6" spans="1:8" ht="307.5" customHeight="1">
      <c r="B6" s="13" t="s">
        <v>35</v>
      </c>
      <c r="F6" s="9" t="str">
        <f t="shared" si="0"/>
        <v/>
      </c>
    </row>
    <row r="7" spans="1:8" ht="313.5" customHeight="1">
      <c r="B7" s="13" t="s">
        <v>36</v>
      </c>
      <c r="F7" s="9" t="str">
        <f t="shared" si="0"/>
        <v/>
      </c>
    </row>
    <row r="8" spans="1:8" ht="51">
      <c r="B8" s="13" t="s">
        <v>37</v>
      </c>
      <c r="F8" s="9" t="str">
        <f t="shared" si="0"/>
        <v/>
      </c>
    </row>
    <row r="9" spans="1:8">
      <c r="C9" s="7" t="s">
        <v>38</v>
      </c>
      <c r="E9" s="9">
        <v>400</v>
      </c>
      <c r="F9" s="9">
        <f t="shared" si="0"/>
        <v>0</v>
      </c>
      <c r="H9" s="10" t="s">
        <v>9</v>
      </c>
    </row>
    <row r="10" spans="1:8">
      <c r="F10" s="9" t="str">
        <f t="shared" si="0"/>
        <v/>
      </c>
    </row>
    <row r="11" spans="1:8" ht="114.75">
      <c r="A11" s="8">
        <v>2</v>
      </c>
      <c r="B11" s="13" t="s">
        <v>39</v>
      </c>
      <c r="F11" s="9" t="str">
        <f t="shared" si="0"/>
        <v/>
      </c>
    </row>
    <row r="12" spans="1:8">
      <c r="B12" s="22"/>
      <c r="C12" s="7" t="s">
        <v>38</v>
      </c>
      <c r="E12" s="9">
        <v>2</v>
      </c>
      <c r="F12" s="9">
        <f t="shared" si="0"/>
        <v>0</v>
      </c>
      <c r="H12" s="10" t="s">
        <v>9</v>
      </c>
    </row>
    <row r="13" spans="1:8">
      <c r="F13" s="9" t="str">
        <f t="shared" si="0"/>
        <v/>
      </c>
    </row>
    <row r="14" spans="1:8" ht="267.75">
      <c r="A14" s="8">
        <v>3</v>
      </c>
      <c r="B14" s="13" t="s">
        <v>40</v>
      </c>
      <c r="F14" s="9" t="str">
        <f t="shared" si="0"/>
        <v/>
      </c>
    </row>
    <row r="15" spans="1:8" ht="204">
      <c r="B15" s="13" t="s">
        <v>41</v>
      </c>
    </row>
    <row r="16" spans="1:8" ht="114.75">
      <c r="B16" s="13" t="s">
        <v>42</v>
      </c>
    </row>
    <row r="17" spans="1:8" ht="325.5" customHeight="1">
      <c r="B17" s="13" t="s">
        <v>43</v>
      </c>
    </row>
    <row r="18" spans="1:8">
      <c r="B18" s="23" t="s">
        <v>44</v>
      </c>
      <c r="C18" s="7" t="s">
        <v>12</v>
      </c>
      <c r="E18" s="9">
        <v>7500</v>
      </c>
      <c r="F18" s="9">
        <f t="shared" si="0"/>
        <v>0</v>
      </c>
      <c r="H18" s="10" t="s">
        <v>9</v>
      </c>
    </row>
    <row r="19" spans="1:8">
      <c r="F19" s="9" t="str">
        <f t="shared" si="0"/>
        <v/>
      </c>
    </row>
    <row r="20" spans="1:8" ht="140.25">
      <c r="A20" s="8">
        <v>4</v>
      </c>
      <c r="B20" s="13" t="s">
        <v>45</v>
      </c>
      <c r="F20" s="9" t="str">
        <f t="shared" si="0"/>
        <v/>
      </c>
    </row>
    <row r="21" spans="1:8">
      <c r="B21" s="22"/>
      <c r="C21" s="7" t="s">
        <v>12</v>
      </c>
      <c r="E21" s="9">
        <v>10000</v>
      </c>
      <c r="F21" s="9">
        <f t="shared" si="0"/>
        <v>0</v>
      </c>
      <c r="H21" s="10" t="s">
        <v>9</v>
      </c>
    </row>
    <row r="22" spans="1:8">
      <c r="B22" s="22"/>
    </row>
    <row r="23" spans="1:8" ht="51">
      <c r="A23" s="8">
        <v>5</v>
      </c>
      <c r="B23" s="13" t="s">
        <v>46</v>
      </c>
      <c r="F23" s="9" t="str">
        <f t="shared" ref="F23:F24" si="1">IF(E23="","",D23*E23)</f>
        <v/>
      </c>
    </row>
    <row r="24" spans="1:8">
      <c r="B24" s="23" t="s">
        <v>44</v>
      </c>
      <c r="C24" s="7" t="s">
        <v>12</v>
      </c>
      <c r="E24" s="9">
        <v>900</v>
      </c>
      <c r="F24" s="9">
        <f t="shared" si="1"/>
        <v>0</v>
      </c>
      <c r="H24" s="10" t="s">
        <v>9</v>
      </c>
    </row>
    <row r="25" spans="1:8">
      <c r="B25" s="22"/>
    </row>
    <row r="26" spans="1:8" ht="144.75" customHeight="1">
      <c r="A26" s="8">
        <v>6</v>
      </c>
      <c r="B26" s="13" t="s">
        <v>47</v>
      </c>
      <c r="F26" s="9" t="str">
        <f t="shared" ref="F26:F27" si="2">IF(E26="","",D26*E26)</f>
        <v/>
      </c>
    </row>
    <row r="27" spans="1:8">
      <c r="B27" s="22"/>
      <c r="C27" s="7" t="s">
        <v>12</v>
      </c>
      <c r="E27" s="9">
        <v>75</v>
      </c>
      <c r="F27" s="9">
        <f t="shared" si="2"/>
        <v>0</v>
      </c>
      <c r="H27" s="10" t="s">
        <v>9</v>
      </c>
    </row>
    <row r="28" spans="1:8">
      <c r="B28" s="22"/>
    </row>
    <row r="29" spans="1:8" ht="93.75" customHeight="1">
      <c r="A29" s="8">
        <v>7</v>
      </c>
      <c r="B29" s="13" t="s">
        <v>48</v>
      </c>
      <c r="F29" s="9" t="str">
        <f t="shared" ref="F29:F30" si="3">IF(E29="","",D29*E29)</f>
        <v/>
      </c>
    </row>
    <row r="30" spans="1:8">
      <c r="B30" s="22"/>
      <c r="C30" s="7" t="s">
        <v>12</v>
      </c>
      <c r="E30" s="9">
        <v>212</v>
      </c>
      <c r="F30" s="9">
        <f t="shared" si="3"/>
        <v>0</v>
      </c>
      <c r="H30" s="10" t="s">
        <v>9</v>
      </c>
    </row>
    <row r="31" spans="1:8">
      <c r="B31" s="22"/>
    </row>
    <row r="32" spans="1:8" ht="38.25">
      <c r="A32" s="8">
        <v>8</v>
      </c>
      <c r="B32" s="13" t="s">
        <v>49</v>
      </c>
      <c r="F32" s="9" t="str">
        <f t="shared" ref="F32:F33" si="4">IF(E32="","",D32*E32)</f>
        <v/>
      </c>
    </row>
    <row r="33" spans="2:8">
      <c r="B33" s="22"/>
      <c r="C33" s="7" t="s">
        <v>12</v>
      </c>
      <c r="E33" s="9">
        <v>50</v>
      </c>
      <c r="F33" s="9">
        <f t="shared" si="4"/>
        <v>0</v>
      </c>
      <c r="H33" s="10" t="s">
        <v>9</v>
      </c>
    </row>
    <row r="34" spans="2:8">
      <c r="F34" s="9" t="str">
        <f t="shared" si="0"/>
        <v/>
      </c>
    </row>
    <row r="35" spans="2:8">
      <c r="F35" s="9" t="str">
        <f t="shared" si="0"/>
        <v/>
      </c>
    </row>
    <row r="36" spans="2:8">
      <c r="F36" s="9" t="str">
        <f t="shared" si="0"/>
        <v/>
      </c>
    </row>
    <row r="37" spans="2:8" ht="31.5" customHeight="1">
      <c r="B37" s="24" t="str">
        <f>B1&amp;" - ukupno :"</f>
        <v>5. ODVODNJA - ukupno :</v>
      </c>
      <c r="C37" s="25"/>
      <c r="D37" s="25"/>
      <c r="E37" s="26"/>
      <c r="F37" s="26">
        <f>SUMIF(H4:H36,"DA",F4:F36)</f>
        <v>0</v>
      </c>
      <c r="H37" s="27"/>
    </row>
    <row r="79" spans="1:8" s="7" customFormat="1">
      <c r="A79" s="8"/>
      <c r="B79" s="13" t="s">
        <v>24</v>
      </c>
      <c r="E79" s="9"/>
      <c r="F79" s="9"/>
      <c r="G79" s="1"/>
      <c r="H79" s="10"/>
    </row>
  </sheetData>
  <conditionalFormatting sqref="H36">
    <cfRule type="cellIs" dxfId="19" priority="3" stopIfTrue="1" operator="equal">
      <formula>"ne"</formula>
    </cfRule>
    <cfRule type="cellIs" dxfId="18" priority="4" stopIfTrue="1" operator="equal">
      <formula>"da"</formula>
    </cfRule>
  </conditionalFormatting>
  <conditionalFormatting sqref="H5:H35">
    <cfRule type="cellIs" dxfId="17" priority="1" stopIfTrue="1" operator="equal">
      <formula>"ne"</formula>
    </cfRule>
    <cfRule type="cellIs" dxfId="16" priority="2" stopIfTrue="1" operator="equal">
      <formula>"da"</formula>
    </cfRule>
  </conditionalFormatting>
  <dataValidations count="1">
    <dataValidation type="list" allowBlank="1" showInputMessage="1" showErrorMessage="1" sqref="H5:H36">
      <formula1>DaNe</formula1>
    </dataValidation>
  </dataValidations>
  <pageMargins left="0.62916666666666698" right="0.62916666666666698" top="1.6027777777777801" bottom="0.74791666666666701" header="0.31388888888888899" footer="0.31388888888888899"/>
  <pageSetup paperSize="9"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view="pageBreakPreview" zoomScale="115" zoomScaleNormal="70" zoomScaleSheetLayoutView="115" workbookViewId="0">
      <selection activeCell="H7" sqref="H7"/>
    </sheetView>
  </sheetViews>
  <sheetFormatPr defaultColWidth="9.28515625" defaultRowHeight="12.75"/>
  <cols>
    <col min="1" max="1" width="4" style="38" customWidth="1"/>
    <col min="2" max="2" width="37.7109375" style="32" customWidth="1"/>
    <col min="3" max="3" width="7.5703125" style="36" customWidth="1"/>
    <col min="4" max="4" width="8.7109375" style="94" customWidth="1"/>
    <col min="5" max="5" width="13.28515625" style="94" customWidth="1"/>
    <col min="6" max="6" width="17.28515625" style="94" customWidth="1"/>
    <col min="7" max="7" width="9.28515625" style="47"/>
    <col min="8" max="8" width="14.5703125" style="37" customWidth="1"/>
    <col min="9" max="16384" width="9.28515625" style="47"/>
  </cols>
  <sheetData>
    <row r="1" spans="1:8">
      <c r="A1" s="67"/>
      <c r="B1" s="73" t="s">
        <v>33</v>
      </c>
      <c r="C1" s="41"/>
      <c r="D1" s="93"/>
      <c r="E1" s="93"/>
      <c r="F1" s="93"/>
    </row>
    <row r="3" spans="1:8" ht="29.25">
      <c r="A3" s="34" t="s">
        <v>1</v>
      </c>
      <c r="B3" s="35" t="s">
        <v>2</v>
      </c>
      <c r="C3" s="34" t="s">
        <v>3</v>
      </c>
      <c r="D3" s="95" t="s">
        <v>4</v>
      </c>
      <c r="E3" s="106" t="s">
        <v>120</v>
      </c>
      <c r="F3" s="95" t="s">
        <v>122</v>
      </c>
      <c r="G3" s="36"/>
    </row>
    <row r="5" spans="1:8" ht="119.25" customHeight="1">
      <c r="A5" s="38" t="s">
        <v>71</v>
      </c>
      <c r="B5" s="28" t="s">
        <v>103</v>
      </c>
      <c r="C5" s="42" t="s">
        <v>17</v>
      </c>
      <c r="D5" s="86">
        <v>46</v>
      </c>
      <c r="E5" s="122"/>
      <c r="F5" s="86">
        <f>ROUND((D5*E5),2)</f>
        <v>0</v>
      </c>
      <c r="G5" s="42"/>
      <c r="H5" s="69"/>
    </row>
    <row r="6" spans="1:8">
      <c r="B6" s="28"/>
      <c r="C6" s="42"/>
      <c r="D6" s="86"/>
      <c r="E6" s="86"/>
      <c r="F6" s="86"/>
      <c r="G6" s="42"/>
      <c r="H6" s="69"/>
    </row>
    <row r="7" spans="1:8" ht="102">
      <c r="A7" s="38" t="s">
        <v>72</v>
      </c>
      <c r="B7" s="28" t="s">
        <v>91</v>
      </c>
      <c r="C7" s="42" t="s">
        <v>17</v>
      </c>
      <c r="D7" s="86">
        <v>35</v>
      </c>
      <c r="E7" s="122"/>
      <c r="F7" s="86">
        <f t="shared" ref="F6:F29" si="0">ROUND((D7*E7),2)</f>
        <v>0</v>
      </c>
      <c r="G7" s="42"/>
      <c r="H7" s="69"/>
    </row>
    <row r="8" spans="1:8">
      <c r="F8" s="86"/>
    </row>
    <row r="9" spans="1:8" ht="238.5" customHeight="1">
      <c r="A9" s="38" t="s">
        <v>73</v>
      </c>
      <c r="B9" s="32" t="s">
        <v>106</v>
      </c>
      <c r="C9" s="42" t="s">
        <v>12</v>
      </c>
      <c r="D9" s="86">
        <v>2</v>
      </c>
      <c r="E9" s="122"/>
      <c r="F9" s="86">
        <f t="shared" si="0"/>
        <v>0</v>
      </c>
      <c r="G9" s="42"/>
      <c r="H9" s="69"/>
    </row>
    <row r="10" spans="1:8">
      <c r="A10" s="56"/>
      <c r="C10" s="42"/>
      <c r="D10" s="86"/>
      <c r="E10" s="86"/>
      <c r="F10" s="86"/>
    </row>
    <row r="11" spans="1:8" ht="242.25">
      <c r="A11" s="56" t="s">
        <v>74</v>
      </c>
      <c r="B11" s="55" t="s">
        <v>98</v>
      </c>
      <c r="C11" s="42" t="s">
        <v>16</v>
      </c>
      <c r="D11" s="86">
        <v>113.4</v>
      </c>
      <c r="E11" s="122"/>
      <c r="F11" s="86">
        <f t="shared" si="0"/>
        <v>0</v>
      </c>
    </row>
    <row r="12" spans="1:8">
      <c r="F12" s="86"/>
    </row>
    <row r="13" spans="1:8" ht="89.25">
      <c r="A13" s="38" t="s">
        <v>75</v>
      </c>
      <c r="B13" s="32" t="s">
        <v>100</v>
      </c>
      <c r="C13" s="42" t="s">
        <v>11</v>
      </c>
      <c r="D13" s="86">
        <v>44.55</v>
      </c>
      <c r="E13" s="122"/>
      <c r="F13" s="86">
        <f t="shared" si="0"/>
        <v>0</v>
      </c>
    </row>
    <row r="14" spans="1:8">
      <c r="F14" s="86"/>
    </row>
    <row r="15" spans="1:8" ht="204">
      <c r="A15" s="56" t="s">
        <v>76</v>
      </c>
      <c r="B15" s="32" t="s">
        <v>133</v>
      </c>
      <c r="C15" s="42" t="s">
        <v>16</v>
      </c>
      <c r="D15" s="86">
        <v>4.46</v>
      </c>
      <c r="E15" s="122"/>
      <c r="F15" s="86">
        <f t="shared" si="0"/>
        <v>0</v>
      </c>
    </row>
    <row r="16" spans="1:8">
      <c r="F16" s="86"/>
    </row>
    <row r="17" spans="1:6" ht="127.5">
      <c r="A17" s="38" t="s">
        <v>77</v>
      </c>
      <c r="B17" s="52" t="s">
        <v>59</v>
      </c>
      <c r="C17" s="42" t="s">
        <v>16</v>
      </c>
      <c r="D17" s="86">
        <v>16.2</v>
      </c>
      <c r="E17" s="122"/>
      <c r="F17" s="86">
        <f t="shared" si="0"/>
        <v>0</v>
      </c>
    </row>
    <row r="18" spans="1:6">
      <c r="F18" s="86"/>
    </row>
    <row r="19" spans="1:6" ht="127.5">
      <c r="A19" s="38" t="s">
        <v>78</v>
      </c>
      <c r="B19" s="32" t="s">
        <v>99</v>
      </c>
      <c r="C19" s="42" t="s">
        <v>16</v>
      </c>
      <c r="D19" s="86">
        <v>63</v>
      </c>
      <c r="E19" s="122"/>
      <c r="F19" s="86">
        <f t="shared" si="0"/>
        <v>0</v>
      </c>
    </row>
    <row r="20" spans="1:6">
      <c r="C20" s="42"/>
      <c r="D20" s="86"/>
      <c r="E20" s="86"/>
      <c r="F20" s="86"/>
    </row>
    <row r="21" spans="1:6" ht="114.75">
      <c r="A21" s="38" t="s">
        <v>79</v>
      </c>
      <c r="B21" s="32" t="s">
        <v>111</v>
      </c>
      <c r="C21" s="42" t="s">
        <v>16</v>
      </c>
      <c r="D21" s="86">
        <v>29.7</v>
      </c>
      <c r="E21" s="122"/>
      <c r="F21" s="86">
        <f t="shared" si="0"/>
        <v>0</v>
      </c>
    </row>
    <row r="22" spans="1:6">
      <c r="C22" s="42"/>
      <c r="F22" s="86"/>
    </row>
    <row r="23" spans="1:6" ht="63.75">
      <c r="A23" s="38" t="s">
        <v>80</v>
      </c>
      <c r="B23" s="32" t="s">
        <v>104</v>
      </c>
      <c r="C23" s="42" t="s">
        <v>12</v>
      </c>
      <c r="D23" s="86">
        <v>1</v>
      </c>
      <c r="E23" s="122"/>
      <c r="F23" s="86">
        <f t="shared" si="0"/>
        <v>0</v>
      </c>
    </row>
    <row r="24" spans="1:6">
      <c r="A24" s="38" t="s">
        <v>118</v>
      </c>
      <c r="C24" s="42"/>
      <c r="D24" s="86"/>
      <c r="E24" s="86"/>
      <c r="F24" s="86"/>
    </row>
    <row r="25" spans="1:6" ht="216.75">
      <c r="A25" s="38" t="s">
        <v>81</v>
      </c>
      <c r="B25" s="32" t="s">
        <v>110</v>
      </c>
      <c r="C25" s="42" t="s">
        <v>12</v>
      </c>
      <c r="D25" s="86">
        <v>2</v>
      </c>
      <c r="E25" s="122"/>
      <c r="F25" s="86">
        <f t="shared" si="0"/>
        <v>0</v>
      </c>
    </row>
    <row r="26" spans="1:6">
      <c r="C26" s="42"/>
      <c r="D26" s="86"/>
      <c r="E26" s="86"/>
      <c r="F26" s="86"/>
    </row>
    <row r="27" spans="1:6" ht="336" customHeight="1">
      <c r="A27" s="38" t="s">
        <v>82</v>
      </c>
      <c r="B27" s="32" t="s">
        <v>112</v>
      </c>
      <c r="C27" s="42" t="s">
        <v>17</v>
      </c>
      <c r="D27" s="86">
        <v>9.6999999999999993</v>
      </c>
      <c r="E27" s="122"/>
      <c r="F27" s="86">
        <f t="shared" si="0"/>
        <v>0</v>
      </c>
    </row>
    <row r="28" spans="1:6">
      <c r="C28" s="42"/>
      <c r="D28" s="86"/>
      <c r="E28" s="86"/>
      <c r="F28" s="86"/>
    </row>
    <row r="29" spans="1:6" ht="38.25">
      <c r="A29" s="38" t="s">
        <v>83</v>
      </c>
      <c r="B29" s="32" t="s">
        <v>113</v>
      </c>
      <c r="C29" s="42" t="s">
        <v>12</v>
      </c>
      <c r="D29" s="86">
        <v>1</v>
      </c>
      <c r="E29" s="122"/>
      <c r="F29" s="86">
        <f t="shared" si="0"/>
        <v>0</v>
      </c>
    </row>
    <row r="30" spans="1:6">
      <c r="F30" s="86"/>
    </row>
    <row r="31" spans="1:6" ht="13.5" thickBot="1">
      <c r="B31" s="90" t="s">
        <v>84</v>
      </c>
      <c r="C31" s="90"/>
      <c r="D31" s="90"/>
      <c r="E31" s="107"/>
      <c r="F31" s="96">
        <f>ROUND(SUM(F5:F30),2)</f>
        <v>0</v>
      </c>
    </row>
    <row r="32" spans="1:6" ht="13.5" thickTop="1"/>
    <row r="43" spans="2:6">
      <c r="B43" s="47"/>
      <c r="C43" s="47"/>
      <c r="D43" s="105"/>
      <c r="E43" s="105"/>
      <c r="F43" s="105"/>
    </row>
  </sheetData>
  <sheetProtection password="E93D" sheet="1" objects="1" scenarios="1"/>
  <mergeCells count="1">
    <mergeCell ref="B31:D31"/>
  </mergeCells>
  <conditionalFormatting sqref="H9 H5:H7">
    <cfRule type="cellIs" dxfId="15" priority="1" stopIfTrue="1" operator="equal">
      <formula>"ne"</formula>
    </cfRule>
    <cfRule type="cellIs" dxfId="14" priority="2" stopIfTrue="1" operator="equal">
      <formula>"da"</formula>
    </cfRule>
  </conditionalFormatting>
  <pageMargins left="0.62992125984251968" right="0.62992125984251968" top="0.47244094488188981" bottom="0.59055118110236227" header="0.31496062992125984" footer="0.31496062992125984"/>
  <pageSetup paperSize="9" scale="95" orientation="portrait" horizontalDpi="4294967294" r:id="rId1"/>
  <headerFooter>
    <oddFooter>&amp;R
&amp;"Candara,Uobičajeno"&amp;8List: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view="pageBreakPreview" zoomScaleNormal="55" zoomScaleSheetLayoutView="100" workbookViewId="0">
      <selection activeCell="H8" sqref="H8"/>
    </sheetView>
  </sheetViews>
  <sheetFormatPr defaultColWidth="9.28515625" defaultRowHeight="12.75"/>
  <cols>
    <col min="1" max="1" width="4" style="38" customWidth="1"/>
    <col min="2" max="2" width="37.7109375" style="32" customWidth="1"/>
    <col min="3" max="3" width="7.5703125" style="36" customWidth="1"/>
    <col min="4" max="4" width="8.7109375" style="94" customWidth="1"/>
    <col min="5" max="5" width="13.28515625" style="94" customWidth="1"/>
    <col min="6" max="6" width="17.28515625" style="94" customWidth="1"/>
    <col min="7" max="7" width="9.28515625" style="47"/>
    <col min="8" max="8" width="14.5703125" style="37" customWidth="1"/>
    <col min="9" max="16384" width="9.28515625" style="47"/>
  </cols>
  <sheetData>
    <row r="1" spans="1:8">
      <c r="A1" s="67"/>
      <c r="B1" s="73" t="s">
        <v>85</v>
      </c>
      <c r="C1" s="41"/>
      <c r="D1" s="93"/>
      <c r="E1" s="93"/>
      <c r="F1" s="93"/>
    </row>
    <row r="2" spans="1:8" ht="15" customHeight="1"/>
    <row r="3" spans="1:8" ht="25.5">
      <c r="A3" s="34" t="s">
        <v>1</v>
      </c>
      <c r="B3" s="35" t="s">
        <v>2</v>
      </c>
      <c r="C3" s="34" t="s">
        <v>3</v>
      </c>
      <c r="D3" s="95" t="s">
        <v>4</v>
      </c>
      <c r="E3" s="106" t="s">
        <v>123</v>
      </c>
      <c r="F3" s="95" t="s">
        <v>122</v>
      </c>
      <c r="G3" s="36"/>
    </row>
    <row r="4" spans="1:8" ht="15" customHeight="1"/>
    <row r="5" spans="1:8" ht="18.75" customHeight="1">
      <c r="A5" s="92" t="s">
        <v>50</v>
      </c>
      <c r="B5" s="92"/>
      <c r="C5" s="92"/>
      <c r="D5" s="92"/>
      <c r="E5" s="108"/>
      <c r="F5" s="108"/>
      <c r="G5" s="36"/>
    </row>
    <row r="6" spans="1:8" ht="15" customHeight="1"/>
    <row r="7" spans="1:8" ht="108.75" customHeight="1">
      <c r="B7" s="66" t="s">
        <v>125</v>
      </c>
      <c r="F7" s="86"/>
    </row>
    <row r="8" spans="1:8" ht="15" customHeight="1">
      <c r="F8" s="86"/>
    </row>
    <row r="9" spans="1:8" ht="178.5">
      <c r="A9" s="38" t="s">
        <v>52</v>
      </c>
      <c r="B9" s="50" t="s">
        <v>134</v>
      </c>
      <c r="C9" s="42" t="s">
        <v>11</v>
      </c>
      <c r="D9" s="86">
        <v>7.5</v>
      </c>
      <c r="E9" s="122"/>
      <c r="F9" s="86">
        <f>ROUND((D9*E9),2)</f>
        <v>0</v>
      </c>
      <c r="G9" s="42"/>
      <c r="H9" s="69"/>
    </row>
    <row r="10" spans="1:8">
      <c r="B10" s="50"/>
      <c r="C10" s="42"/>
      <c r="D10" s="86"/>
      <c r="E10" s="86"/>
      <c r="F10" s="86"/>
      <c r="G10" s="42"/>
      <c r="H10" s="69"/>
    </row>
    <row r="11" spans="1:8" ht="165.75">
      <c r="A11" s="38" t="s">
        <v>62</v>
      </c>
      <c r="B11" s="50" t="s">
        <v>135</v>
      </c>
      <c r="C11" s="42" t="s">
        <v>17</v>
      </c>
      <c r="D11" s="86">
        <v>96</v>
      </c>
      <c r="E11" s="122"/>
      <c r="F11" s="86">
        <f t="shared" ref="F10:F24" si="0">ROUND((D11*E11),2)</f>
        <v>0</v>
      </c>
      <c r="G11" s="42"/>
      <c r="H11" s="69"/>
    </row>
    <row r="12" spans="1:8">
      <c r="B12" s="50"/>
      <c r="C12" s="42"/>
      <c r="D12" s="86"/>
      <c r="E12" s="86"/>
      <c r="F12" s="86"/>
      <c r="G12" s="42"/>
      <c r="H12" s="69"/>
    </row>
    <row r="13" spans="1:8">
      <c r="A13" s="38" t="s">
        <v>95</v>
      </c>
      <c r="B13" s="50" t="s">
        <v>94</v>
      </c>
      <c r="C13" s="42" t="s">
        <v>12</v>
      </c>
      <c r="D13" s="86">
        <v>2</v>
      </c>
      <c r="E13" s="122"/>
      <c r="F13" s="86">
        <f t="shared" si="0"/>
        <v>0</v>
      </c>
      <c r="G13" s="42"/>
      <c r="H13" s="69"/>
    </row>
    <row r="14" spans="1:8">
      <c r="B14" s="50"/>
      <c r="C14" s="42"/>
      <c r="D14" s="86"/>
      <c r="E14" s="86"/>
      <c r="F14" s="86"/>
      <c r="G14" s="42"/>
      <c r="H14" s="69"/>
    </row>
    <row r="15" spans="1:8" ht="18.75" customHeight="1">
      <c r="A15" s="92" t="s">
        <v>51</v>
      </c>
      <c r="B15" s="92"/>
      <c r="C15" s="92"/>
      <c r="D15" s="92"/>
      <c r="E15" s="108"/>
      <c r="F15" s="86"/>
      <c r="G15" s="36"/>
    </row>
    <row r="16" spans="1:8" ht="15" customHeight="1">
      <c r="F16" s="86"/>
    </row>
    <row r="17" spans="1:8" ht="293.25">
      <c r="B17" s="74" t="s">
        <v>136</v>
      </c>
      <c r="C17" s="42"/>
      <c r="D17" s="86"/>
      <c r="E17" s="86"/>
      <c r="F17" s="86"/>
      <c r="G17" s="42"/>
      <c r="H17" s="69"/>
    </row>
    <row r="18" spans="1:8" ht="15" customHeight="1">
      <c r="F18" s="86"/>
    </row>
    <row r="19" spans="1:8" ht="180.6" customHeight="1">
      <c r="A19" s="38" t="s">
        <v>96</v>
      </c>
      <c r="B19" s="50" t="s">
        <v>137</v>
      </c>
      <c r="C19" s="42" t="s">
        <v>12</v>
      </c>
      <c r="D19" s="86">
        <v>3</v>
      </c>
      <c r="E19" s="122"/>
      <c r="F19" s="86">
        <f t="shared" si="0"/>
        <v>0</v>
      </c>
      <c r="G19" s="42"/>
      <c r="H19" s="69"/>
    </row>
    <row r="20" spans="1:8" ht="15" customHeight="1">
      <c r="F20" s="86"/>
    </row>
    <row r="21" spans="1:8" ht="144.75" customHeight="1">
      <c r="A21" s="38" t="s">
        <v>97</v>
      </c>
      <c r="B21" s="49" t="s">
        <v>138</v>
      </c>
      <c r="C21" s="42"/>
      <c r="D21" s="86"/>
      <c r="E21" s="86"/>
      <c r="F21" s="86"/>
      <c r="G21" s="42"/>
      <c r="H21" s="69"/>
    </row>
    <row r="22" spans="1:8" ht="15" customHeight="1">
      <c r="B22" s="75" t="s">
        <v>92</v>
      </c>
      <c r="C22" s="42" t="s">
        <v>12</v>
      </c>
      <c r="D22" s="94">
        <v>2</v>
      </c>
      <c r="E22" s="123"/>
      <c r="F22" s="86">
        <f t="shared" si="0"/>
        <v>0</v>
      </c>
      <c r="H22" s="69"/>
    </row>
    <row r="23" spans="1:8" ht="15" customHeight="1">
      <c r="B23" s="76" t="s">
        <v>66</v>
      </c>
      <c r="C23" s="42" t="s">
        <v>12</v>
      </c>
      <c r="D23" s="94">
        <v>1</v>
      </c>
      <c r="E23" s="123"/>
      <c r="F23" s="86">
        <f t="shared" si="0"/>
        <v>0</v>
      </c>
      <c r="H23" s="69"/>
    </row>
    <row r="24" spans="1:8" ht="15" customHeight="1">
      <c r="B24" s="76" t="s">
        <v>93</v>
      </c>
      <c r="C24" s="42" t="s">
        <v>12</v>
      </c>
      <c r="D24" s="94">
        <v>1</v>
      </c>
      <c r="E24" s="123"/>
      <c r="F24" s="86">
        <f t="shared" si="0"/>
        <v>0</v>
      </c>
      <c r="H24" s="69"/>
    </row>
    <row r="25" spans="1:8" ht="15" customHeight="1"/>
    <row r="26" spans="1:8" ht="36" customHeight="1">
      <c r="B26" s="90" t="s">
        <v>86</v>
      </c>
      <c r="C26" s="90"/>
      <c r="D26" s="90"/>
      <c r="E26" s="107"/>
      <c r="F26" s="96">
        <f>ROUND(SUM(F7:F25),2)</f>
        <v>0</v>
      </c>
    </row>
  </sheetData>
  <sheetProtection password="E93D" sheet="1" objects="1" scenarios="1"/>
  <mergeCells count="3">
    <mergeCell ref="A5:D5"/>
    <mergeCell ref="A15:D15"/>
    <mergeCell ref="B26:D26"/>
  </mergeCells>
  <conditionalFormatting sqref="H9:H14">
    <cfRule type="cellIs" dxfId="13" priority="11" stopIfTrue="1" operator="equal">
      <formula>"ne"</formula>
    </cfRule>
    <cfRule type="cellIs" dxfId="12" priority="12" stopIfTrue="1" operator="equal">
      <formula>"da"</formula>
    </cfRule>
  </conditionalFormatting>
  <conditionalFormatting sqref="H17">
    <cfRule type="cellIs" dxfId="11" priority="25" stopIfTrue="1" operator="equal">
      <formula>"ne"</formula>
    </cfRule>
    <cfRule type="cellIs" dxfId="10" priority="26" stopIfTrue="1" operator="equal">
      <formula>"da"</formula>
    </cfRule>
  </conditionalFormatting>
  <conditionalFormatting sqref="H18">
    <cfRule type="cellIs" dxfId="9" priority="27" stopIfTrue="1" operator="equal">
      <formula>"ne"</formula>
    </cfRule>
    <cfRule type="cellIs" dxfId="8" priority="28" stopIfTrue="1" operator="equal">
      <formula>"da"</formula>
    </cfRule>
  </conditionalFormatting>
  <conditionalFormatting sqref="H19">
    <cfRule type="cellIs" dxfId="7" priority="29" stopIfTrue="1" operator="equal">
      <formula>"ne"</formula>
    </cfRule>
    <cfRule type="cellIs" dxfId="6" priority="30" stopIfTrue="1" operator="equal">
      <formula>"da"</formula>
    </cfRule>
  </conditionalFormatting>
  <conditionalFormatting sqref="H20">
    <cfRule type="cellIs" dxfId="5" priority="31" stopIfTrue="1" operator="equal">
      <formula>"ne"</formula>
    </cfRule>
    <cfRule type="cellIs" dxfId="4" priority="32" stopIfTrue="1" operator="equal">
      <formula>"da"</formula>
    </cfRule>
  </conditionalFormatting>
  <conditionalFormatting sqref="H21">
    <cfRule type="cellIs" dxfId="3" priority="33" stopIfTrue="1" operator="equal">
      <formula>"ne"</formula>
    </cfRule>
    <cfRule type="cellIs" dxfId="2" priority="34" stopIfTrue="1" operator="equal">
      <formula>"da"</formula>
    </cfRule>
  </conditionalFormatting>
  <pageMargins left="0.62992125984251968" right="0.62992125984251968" top="0.47244094488188981" bottom="0.59055118110236227" header="0.31496062992125984" footer="0.31496062992125984"/>
  <pageSetup paperSize="9" scale="85" orientation="portrait" r:id="rId1"/>
  <headerFooter>
    <oddFooter>&amp;R
&amp;"Candara,Uobičajeno"&amp;8List:                             &amp;P</oddFooter>
  </headerFooter>
  <rowBreaks count="2" manualBreakCount="2">
    <brk id="10" max="5" man="1"/>
    <brk id="18"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view="pageBreakPreview" zoomScaleNormal="85" zoomScaleSheetLayoutView="100" workbookViewId="0">
      <selection activeCell="H5" sqref="H5"/>
    </sheetView>
  </sheetViews>
  <sheetFormatPr defaultColWidth="9.28515625" defaultRowHeight="12.75"/>
  <cols>
    <col min="1" max="1" width="4" style="38" customWidth="1"/>
    <col min="2" max="2" width="37.7109375" style="32" customWidth="1"/>
    <col min="3" max="3" width="7.5703125" style="36" customWidth="1"/>
    <col min="4" max="4" width="8.7109375" style="94" customWidth="1"/>
    <col min="5" max="5" width="13.28515625" style="94" customWidth="1"/>
    <col min="6" max="6" width="17.28515625" style="94" customWidth="1"/>
    <col min="7" max="7" width="9.28515625" style="47"/>
    <col min="8" max="8" width="14.5703125" style="37" customWidth="1"/>
    <col min="9" max="16384" width="9.28515625" style="47"/>
  </cols>
  <sheetData>
    <row r="1" spans="1:8">
      <c r="A1" s="67"/>
      <c r="B1" s="73" t="s">
        <v>114</v>
      </c>
      <c r="C1" s="41"/>
      <c r="D1" s="93"/>
      <c r="E1" s="93"/>
      <c r="F1" s="93"/>
    </row>
    <row r="3" spans="1:8" ht="25.5">
      <c r="A3" s="34" t="s">
        <v>1</v>
      </c>
      <c r="B3" s="35" t="s">
        <v>2</v>
      </c>
      <c r="C3" s="34" t="s">
        <v>3</v>
      </c>
      <c r="D3" s="95" t="s">
        <v>4</v>
      </c>
      <c r="E3" s="106" t="s">
        <v>123</v>
      </c>
      <c r="F3" s="95" t="s">
        <v>122</v>
      </c>
      <c r="G3" s="36"/>
    </row>
    <row r="5" spans="1:8" ht="204">
      <c r="A5" s="38" t="s">
        <v>63</v>
      </c>
      <c r="B5" s="50" t="s">
        <v>87</v>
      </c>
      <c r="C5" s="42" t="s">
        <v>67</v>
      </c>
      <c r="D5" s="86">
        <v>1</v>
      </c>
      <c r="E5" s="122"/>
      <c r="F5" s="86">
        <f>ROUND((D5*E5),2)</f>
        <v>0</v>
      </c>
      <c r="G5" s="42"/>
      <c r="H5" s="69"/>
    </row>
    <row r="6" spans="1:8">
      <c r="B6" s="50"/>
      <c r="C6" s="42"/>
      <c r="D6" s="86"/>
      <c r="E6" s="86"/>
      <c r="F6" s="86"/>
      <c r="G6" s="42"/>
      <c r="H6" s="69"/>
    </row>
    <row r="7" spans="1:8" ht="36" customHeight="1" thickBot="1">
      <c r="B7" s="90" t="s">
        <v>115</v>
      </c>
      <c r="C7" s="90"/>
      <c r="D7" s="90"/>
      <c r="E7" s="107"/>
      <c r="F7" s="96">
        <f>ROUND(SUM(F5:F6),2)</f>
        <v>0</v>
      </c>
    </row>
    <row r="37" spans="1:8" s="36" customFormat="1">
      <c r="A37" s="38"/>
      <c r="B37" s="32"/>
      <c r="D37" s="94"/>
      <c r="E37" s="94"/>
      <c r="F37" s="94"/>
      <c r="G37" s="47"/>
      <c r="H37" s="37"/>
    </row>
  </sheetData>
  <sheetProtection password="E93D" sheet="1" objects="1" scenarios="1"/>
  <mergeCells count="1">
    <mergeCell ref="B7:D7"/>
  </mergeCells>
  <conditionalFormatting sqref="H5:H6">
    <cfRule type="cellIs" dxfId="1" priority="1" stopIfTrue="1" operator="equal">
      <formula>"ne"</formula>
    </cfRule>
    <cfRule type="cellIs" dxfId="0" priority="2" stopIfTrue="1" operator="equal">
      <formula>"da"</formula>
    </cfRule>
  </conditionalFormatting>
  <dataValidations count="1">
    <dataValidation type="list" allowBlank="1" showInputMessage="1" showErrorMessage="1" sqref="H5:H6">
      <formula1>DaNe</formula1>
    </dataValidation>
  </dataValidations>
  <pageMargins left="0.62992125984251968" right="0.62992125984251968" top="0.47244094488188981" bottom="0.59055118110236227" header="0.31496062992125984" footer="0.31496062992125984"/>
  <pageSetup paperSize="9" scale="95" orientation="portrait" r:id="rId1"/>
  <headerFooter>
    <oddFooter>&amp;R
&amp;"Candara,Uobičajeno"&amp;8List: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view="pageBreakPreview" zoomScale="145" zoomScaleNormal="100" zoomScaleSheetLayoutView="145" zoomScalePageLayoutView="85" workbookViewId="0">
      <selection activeCell="H31" sqref="H31"/>
    </sheetView>
  </sheetViews>
  <sheetFormatPr defaultColWidth="9.28515625" defaultRowHeight="15.75"/>
  <cols>
    <col min="1" max="1" width="9.28515625" style="1"/>
    <col min="2" max="2" width="9.28515625" style="2"/>
    <col min="3" max="5" width="9.28515625" style="1"/>
    <col min="6" max="6" width="15.28515625" style="1" customWidth="1"/>
    <col min="7" max="7" width="27.28515625" style="120" customWidth="1"/>
    <col min="8" max="16384" width="9.28515625" style="1"/>
  </cols>
  <sheetData>
    <row r="1" spans="1:9">
      <c r="A1" s="3"/>
      <c r="B1" s="4"/>
      <c r="C1" s="3"/>
      <c r="D1" s="3"/>
      <c r="E1" s="3"/>
      <c r="F1" s="3"/>
      <c r="G1" s="109"/>
      <c r="H1" s="5"/>
    </row>
    <row r="2" spans="1:9">
      <c r="A2" s="5"/>
      <c r="B2" s="6"/>
      <c r="C2" s="5"/>
      <c r="D2" s="5"/>
      <c r="E2" s="5"/>
      <c r="F2" s="5"/>
      <c r="G2" s="110"/>
      <c r="H2" s="5"/>
    </row>
    <row r="3" spans="1:9">
      <c r="A3" s="5"/>
      <c r="B3" s="6"/>
      <c r="C3" s="5"/>
      <c r="D3" s="5"/>
      <c r="E3" s="5"/>
      <c r="F3" s="5"/>
      <c r="G3" s="110"/>
      <c r="H3" s="5"/>
    </row>
    <row r="4" spans="1:9" ht="16.5">
      <c r="A4" s="5"/>
      <c r="B4" s="57"/>
      <c r="C4" s="29"/>
      <c r="D4" s="29"/>
      <c r="E4" s="29"/>
      <c r="F4" s="29"/>
      <c r="G4" s="111"/>
      <c r="H4" s="29"/>
      <c r="I4" s="29"/>
    </row>
    <row r="5" spans="1:9" ht="16.5">
      <c r="A5" s="5"/>
      <c r="B5" s="57"/>
      <c r="C5" s="29"/>
      <c r="D5" s="29"/>
      <c r="E5" s="29"/>
      <c r="F5" s="29"/>
      <c r="G5" s="111"/>
      <c r="H5" s="29"/>
      <c r="I5" s="29"/>
    </row>
    <row r="6" spans="1:9" ht="16.5">
      <c r="A6" s="5"/>
      <c r="B6" s="57"/>
      <c r="C6" s="29"/>
      <c r="D6" s="29"/>
      <c r="E6" s="29"/>
      <c r="F6" s="29"/>
      <c r="G6" s="111"/>
      <c r="H6" s="29"/>
      <c r="I6" s="29"/>
    </row>
    <row r="7" spans="1:9" ht="16.5">
      <c r="A7" s="5"/>
      <c r="B7" s="57"/>
      <c r="C7" s="29"/>
      <c r="D7" s="29"/>
      <c r="E7" s="29"/>
      <c r="F7" s="29"/>
      <c r="G7" s="111"/>
      <c r="H7" s="29"/>
      <c r="I7" s="29"/>
    </row>
    <row r="8" spans="1:9" ht="16.5">
      <c r="A8" s="5"/>
      <c r="B8" s="57"/>
      <c r="C8" s="29"/>
      <c r="D8" s="29"/>
      <c r="E8" s="29"/>
      <c r="F8" s="29"/>
      <c r="G8" s="111"/>
      <c r="H8" s="29"/>
      <c r="I8" s="29"/>
    </row>
    <row r="9" spans="1:9" ht="16.5">
      <c r="A9" s="5"/>
      <c r="B9" s="57"/>
      <c r="C9" s="29"/>
      <c r="D9" s="29"/>
      <c r="E9" s="29"/>
      <c r="F9" s="29"/>
      <c r="G9" s="111"/>
      <c r="H9" s="29"/>
      <c r="I9" s="29"/>
    </row>
    <row r="10" spans="1:9" ht="18">
      <c r="A10" s="5"/>
      <c r="B10" s="58" t="s">
        <v>53</v>
      </c>
      <c r="C10" s="29"/>
      <c r="D10" s="29"/>
      <c r="E10" s="29"/>
      <c r="F10" s="29"/>
      <c r="G10" s="111"/>
      <c r="H10" s="29"/>
      <c r="I10" s="29"/>
    </row>
    <row r="11" spans="1:9" ht="16.5">
      <c r="A11" s="5"/>
      <c r="B11" s="57"/>
      <c r="C11" s="29"/>
      <c r="D11" s="29"/>
      <c r="E11" s="29"/>
      <c r="F11" s="29"/>
      <c r="G11" s="111"/>
      <c r="H11" s="29"/>
      <c r="I11" s="29"/>
    </row>
    <row r="12" spans="1:9" ht="16.5">
      <c r="A12" s="5"/>
      <c r="B12" s="57"/>
      <c r="C12" s="29"/>
      <c r="D12" s="29"/>
      <c r="E12" s="29"/>
      <c r="F12" s="29"/>
      <c r="G12" s="111"/>
      <c r="H12" s="29"/>
      <c r="I12" s="29"/>
    </row>
    <row r="13" spans="1:9" ht="16.5">
      <c r="A13" s="5"/>
      <c r="B13" s="59" t="str">
        <f>'T1-Pripremni radovi'!A1</f>
        <v>1. PRIPREMNI RADOVI</v>
      </c>
      <c r="C13" s="60"/>
      <c r="D13" s="60"/>
      <c r="E13" s="60"/>
      <c r="F13" s="60"/>
      <c r="G13" s="112">
        <f>'T1-Pripremni radovi'!F15</f>
        <v>0</v>
      </c>
      <c r="H13" s="29"/>
      <c r="I13" s="29"/>
    </row>
    <row r="14" spans="1:9" ht="16.5">
      <c r="A14" s="5"/>
      <c r="B14" s="57"/>
      <c r="C14" s="29"/>
      <c r="D14" s="29"/>
      <c r="E14" s="29"/>
      <c r="F14" s="29"/>
      <c r="G14" s="111"/>
      <c r="H14" s="29"/>
      <c r="I14" s="29"/>
    </row>
    <row r="15" spans="1:9" ht="16.5">
      <c r="A15" s="5"/>
      <c r="B15" s="59" t="str">
        <f>'T2-Zemljani radovi'!B1</f>
        <v>2. ZEMLJANI RADOVI</v>
      </c>
      <c r="C15" s="60"/>
      <c r="D15" s="60"/>
      <c r="E15" s="60"/>
      <c r="F15" s="60"/>
      <c r="G15" s="112">
        <f>'T2-Zemljani radovi'!F13</f>
        <v>0</v>
      </c>
      <c r="H15" s="29"/>
      <c r="I15" s="29"/>
    </row>
    <row r="16" spans="1:9" ht="16.5">
      <c r="A16" s="5"/>
      <c r="B16" s="57"/>
      <c r="C16" s="29"/>
      <c r="D16" s="29"/>
      <c r="E16" s="29"/>
      <c r="F16" s="29"/>
      <c r="G16" s="111"/>
      <c r="H16" s="29"/>
      <c r="I16" s="29"/>
    </row>
    <row r="17" spans="1:9" ht="16.5">
      <c r="A17" s="5"/>
      <c r="B17" s="59" t="str">
        <f>'T3-Kolnička konstrukcija'!B1</f>
        <v>3. KOLNIČKA KONSTRUKCIJA</v>
      </c>
      <c r="C17" s="60"/>
      <c r="D17" s="60"/>
      <c r="E17" s="60"/>
      <c r="F17" s="60"/>
      <c r="G17" s="112">
        <f>'T3-Kolnička konstrukcija'!F18</f>
        <v>0</v>
      </c>
      <c r="H17" s="29"/>
      <c r="I17" s="29"/>
    </row>
    <row r="18" spans="1:9" ht="16.5">
      <c r="A18" s="5"/>
      <c r="B18" s="57"/>
      <c r="C18" s="29"/>
      <c r="D18" s="29"/>
      <c r="E18" s="29"/>
      <c r="F18" s="29"/>
      <c r="G18" s="111"/>
      <c r="H18" s="29"/>
      <c r="I18" s="29"/>
    </row>
    <row r="19" spans="1:9" ht="16.5">
      <c r="A19" s="5"/>
      <c r="B19" s="59" t="str">
        <f>'T4-AB radovi'!B1</f>
        <v>4. AB RADOVI</v>
      </c>
      <c r="C19" s="60"/>
      <c r="D19" s="60"/>
      <c r="E19" s="60"/>
      <c r="F19" s="60"/>
      <c r="G19" s="112">
        <f>'T4-AB radovi'!F13</f>
        <v>0</v>
      </c>
      <c r="H19" s="29"/>
      <c r="I19" s="29"/>
    </row>
    <row r="20" spans="1:9" ht="16.5">
      <c r="A20" s="5"/>
      <c r="B20" s="57"/>
      <c r="C20" s="29"/>
      <c r="D20" s="29"/>
      <c r="E20" s="29"/>
      <c r="F20" s="29"/>
      <c r="G20" s="111"/>
      <c r="H20" s="29"/>
      <c r="I20" s="29"/>
    </row>
    <row r="21" spans="1:9" ht="16.5">
      <c r="A21" s="5"/>
      <c r="B21" s="57" t="str">
        <f>Odvodnja!B1</f>
        <v>5. ODVODNJA</v>
      </c>
      <c r="C21" s="29"/>
      <c r="D21" s="29"/>
      <c r="E21" s="29"/>
      <c r="F21" s="29"/>
      <c r="G21" s="111">
        <f>Odvodnja!F31</f>
        <v>0</v>
      </c>
      <c r="H21" s="29"/>
      <c r="I21" s="29"/>
    </row>
    <row r="22" spans="1:9" ht="16.5">
      <c r="A22" s="5"/>
      <c r="B22" s="57"/>
      <c r="C22" s="29"/>
      <c r="D22" s="29"/>
      <c r="E22" s="29"/>
      <c r="F22" s="29"/>
      <c r="G22" s="111"/>
      <c r="H22" s="29"/>
      <c r="I22" s="29"/>
    </row>
    <row r="23" spans="1:9" ht="18.75" customHeight="1">
      <c r="A23" s="5"/>
      <c r="B23" s="59" t="str">
        <f>'T6-Prometna signalizacija i opr'!B1</f>
        <v>6. PROMETNA SIGNALIZACIJA I OPREMA</v>
      </c>
      <c r="C23" s="60"/>
      <c r="D23" s="60"/>
      <c r="E23" s="60"/>
      <c r="F23" s="60"/>
      <c r="G23" s="112">
        <f>'T6-Prometna signalizacija i opr'!F26</f>
        <v>0</v>
      </c>
      <c r="H23" s="29"/>
      <c r="I23" s="29"/>
    </row>
    <row r="24" spans="1:9" ht="15.75" customHeight="1">
      <c r="A24" s="5"/>
      <c r="B24" s="57"/>
      <c r="C24" s="29"/>
      <c r="D24" s="29"/>
      <c r="E24" s="29"/>
      <c r="F24" s="29"/>
      <c r="G24" s="111"/>
      <c r="H24" s="29"/>
      <c r="I24" s="29"/>
    </row>
    <row r="25" spans="1:9" ht="16.5">
      <c r="A25" s="5"/>
      <c r="B25" s="57" t="str">
        <f>'T7-Tekuća ispitivanja'!B1</f>
        <v>7. TEKUĆA ISPITIVANJA</v>
      </c>
      <c r="C25" s="29"/>
      <c r="D25" s="29"/>
      <c r="E25" s="29"/>
      <c r="F25" s="29"/>
      <c r="G25" s="111">
        <f>'T7-Tekuća ispitivanja'!F7</f>
        <v>0</v>
      </c>
      <c r="H25" s="29"/>
      <c r="I25" s="29"/>
    </row>
    <row r="26" spans="1:9" ht="16.5">
      <c r="A26" s="5"/>
      <c r="B26" s="57"/>
      <c r="C26" s="29"/>
      <c r="D26" s="29"/>
      <c r="E26" s="29"/>
      <c r="F26" s="29"/>
      <c r="G26" s="111"/>
      <c r="H26" s="29"/>
      <c r="I26" s="29"/>
    </row>
    <row r="27" spans="1:9" ht="16.5">
      <c r="A27" s="5"/>
      <c r="B27" s="61"/>
      <c r="C27" s="62"/>
      <c r="D27" s="62"/>
      <c r="E27" s="62"/>
      <c r="F27" s="62"/>
      <c r="G27" s="113"/>
      <c r="H27" s="29"/>
      <c r="I27" s="29"/>
    </row>
    <row r="28" spans="1:9" ht="16.5">
      <c r="A28" s="5"/>
      <c r="B28" s="57"/>
      <c r="C28" s="29"/>
      <c r="D28" s="29"/>
      <c r="E28" s="29"/>
      <c r="F28" s="29"/>
      <c r="G28" s="111"/>
      <c r="H28" s="29"/>
      <c r="I28" s="29"/>
    </row>
    <row r="29" spans="1:9" ht="16.5">
      <c r="A29" s="5"/>
      <c r="B29" s="57"/>
      <c r="C29" s="29"/>
      <c r="D29" s="29"/>
      <c r="E29" s="29"/>
      <c r="F29" s="63" t="s">
        <v>54</v>
      </c>
      <c r="G29" s="114">
        <f>ROUND(SUM(G13:G25),2)</f>
        <v>0</v>
      </c>
      <c r="H29" s="29"/>
      <c r="I29" s="29"/>
    </row>
    <row r="30" spans="1:9" ht="16.5">
      <c r="A30" s="5"/>
      <c r="B30" s="57"/>
      <c r="C30" s="29"/>
      <c r="D30" s="29"/>
      <c r="E30" s="29"/>
      <c r="F30" s="63"/>
      <c r="G30" s="114"/>
      <c r="H30" s="29"/>
      <c r="I30" s="29"/>
    </row>
    <row r="31" spans="1:9" ht="16.5">
      <c r="A31" s="5"/>
      <c r="B31" s="57"/>
      <c r="C31" s="29"/>
      <c r="D31" s="29"/>
      <c r="E31" s="29"/>
      <c r="F31" s="63" t="s">
        <v>55</v>
      </c>
      <c r="G31" s="114">
        <f>ROUND((G29*0.25),2)</f>
        <v>0</v>
      </c>
      <c r="H31" s="29"/>
      <c r="I31" s="29"/>
    </row>
    <row r="32" spans="1:9" ht="16.5">
      <c r="A32" s="5"/>
      <c r="B32" s="57"/>
      <c r="C32" s="29"/>
      <c r="D32" s="29"/>
      <c r="E32" s="29"/>
      <c r="F32" s="64"/>
      <c r="G32" s="115"/>
      <c r="H32" s="29"/>
      <c r="I32" s="29"/>
    </row>
    <row r="33" spans="1:9" ht="16.5">
      <c r="A33" s="5"/>
      <c r="B33" s="57"/>
      <c r="C33" s="29"/>
      <c r="D33" s="29"/>
      <c r="E33" s="29"/>
      <c r="F33" s="63"/>
      <c r="G33" s="114"/>
      <c r="H33" s="29"/>
      <c r="I33" s="29"/>
    </row>
    <row r="34" spans="1:9" ht="18">
      <c r="A34" s="5"/>
      <c r="B34" s="57"/>
      <c r="C34" s="29"/>
      <c r="D34" s="29"/>
      <c r="E34" s="29"/>
      <c r="F34" s="65" t="s">
        <v>56</v>
      </c>
      <c r="G34" s="116">
        <f>ROUND(SUM(G29:G31),2)</f>
        <v>0</v>
      </c>
      <c r="H34" s="29"/>
      <c r="I34" s="29"/>
    </row>
    <row r="35" spans="1:9" ht="16.5">
      <c r="A35" s="5"/>
      <c r="B35" s="57"/>
      <c r="C35" s="29"/>
      <c r="D35" s="29"/>
      <c r="E35" s="29"/>
      <c r="F35" s="29"/>
      <c r="G35" s="111"/>
      <c r="H35" s="29"/>
      <c r="I35" s="29"/>
    </row>
    <row r="36" spans="1:9" ht="16.5">
      <c r="A36" s="5"/>
      <c r="B36" s="57"/>
      <c r="C36" s="29"/>
      <c r="D36" s="29"/>
      <c r="E36" s="29"/>
      <c r="F36" s="29"/>
      <c r="G36" s="111"/>
      <c r="H36" s="29"/>
      <c r="I36" s="29"/>
    </row>
    <row r="37" spans="1:9" ht="16.5">
      <c r="A37" s="5"/>
      <c r="B37" s="57"/>
      <c r="C37" s="29"/>
      <c r="D37" s="29"/>
      <c r="E37" s="29"/>
      <c r="F37" s="29"/>
      <c r="G37" s="111"/>
      <c r="H37" s="29"/>
      <c r="I37" s="29"/>
    </row>
    <row r="38" spans="1:9" ht="16.5">
      <c r="A38" s="5"/>
      <c r="B38" s="57"/>
      <c r="C38" s="29"/>
      <c r="D38" s="29"/>
      <c r="E38" s="29"/>
      <c r="F38" s="29"/>
      <c r="G38" s="111"/>
      <c r="H38" s="29"/>
      <c r="I38" s="29"/>
    </row>
    <row r="39" spans="1:9" ht="16.5">
      <c r="A39" s="5"/>
      <c r="B39" s="57"/>
      <c r="C39" s="29"/>
      <c r="D39" s="29"/>
      <c r="E39" s="29"/>
      <c r="F39" s="29"/>
      <c r="G39" s="111"/>
      <c r="H39" s="29"/>
      <c r="I39" s="29"/>
    </row>
    <row r="40" spans="1:9" ht="16.5">
      <c r="A40" s="5"/>
      <c r="B40" s="57"/>
      <c r="C40" s="29"/>
      <c r="D40" s="29"/>
      <c r="E40" s="29"/>
      <c r="F40" s="29"/>
      <c r="G40" s="111"/>
      <c r="H40" s="29"/>
      <c r="I40" s="29"/>
    </row>
    <row r="41" spans="1:9" ht="16.5">
      <c r="A41" s="5"/>
      <c r="B41" s="57"/>
      <c r="C41" s="29"/>
      <c r="D41" s="29"/>
      <c r="E41" s="29"/>
      <c r="F41" s="29"/>
      <c r="G41" s="111"/>
      <c r="H41" s="29"/>
      <c r="I41" s="29"/>
    </row>
    <row r="42" spans="1:9" ht="16.5">
      <c r="A42" s="5"/>
      <c r="B42" s="57"/>
      <c r="C42" s="29"/>
      <c r="D42" s="29"/>
      <c r="E42" s="29"/>
      <c r="F42" s="29"/>
      <c r="G42" s="117"/>
      <c r="H42" s="29"/>
      <c r="I42" s="29"/>
    </row>
    <row r="43" spans="1:9" ht="16.5">
      <c r="A43" s="5"/>
      <c r="B43" s="57"/>
      <c r="C43" s="29"/>
      <c r="D43" s="29"/>
      <c r="E43" s="29"/>
      <c r="F43" s="29"/>
      <c r="G43" s="118"/>
      <c r="H43" s="29"/>
      <c r="I43" s="29"/>
    </row>
    <row r="44" spans="1:9" ht="16.5">
      <c r="A44" s="5"/>
      <c r="B44" s="57"/>
      <c r="C44" s="29"/>
      <c r="D44" s="29"/>
      <c r="E44" s="29"/>
      <c r="F44" s="29"/>
      <c r="G44" s="119"/>
      <c r="H44" s="29"/>
      <c r="I44" s="29"/>
    </row>
    <row r="45" spans="1:9" ht="16.5">
      <c r="A45" s="5"/>
      <c r="B45" s="57"/>
      <c r="C45" s="29"/>
      <c r="D45" s="29"/>
      <c r="E45" s="29"/>
      <c r="F45" s="29"/>
      <c r="G45" s="111"/>
      <c r="H45" s="29"/>
      <c r="I45" s="29"/>
    </row>
    <row r="46" spans="1:9" ht="16.5">
      <c r="A46" s="5"/>
      <c r="B46" s="57"/>
      <c r="C46" s="29"/>
      <c r="D46" s="29"/>
      <c r="E46" s="29"/>
      <c r="F46" s="29"/>
      <c r="G46" s="111"/>
      <c r="H46" s="29"/>
      <c r="I46" s="29"/>
    </row>
    <row r="47" spans="1:9" ht="16.5">
      <c r="A47" s="5"/>
      <c r="B47" s="57"/>
      <c r="C47" s="29"/>
      <c r="D47" s="29"/>
      <c r="E47" s="29"/>
      <c r="F47" s="29"/>
      <c r="G47" s="111"/>
      <c r="H47" s="29"/>
      <c r="I47" s="29"/>
    </row>
    <row r="48" spans="1:9" ht="16.5">
      <c r="A48" s="5"/>
      <c r="B48" s="57"/>
      <c r="C48" s="29"/>
      <c r="D48" s="29"/>
      <c r="E48" s="29"/>
      <c r="F48" s="29"/>
      <c r="G48" s="111"/>
      <c r="H48" s="29"/>
      <c r="I48" s="29"/>
    </row>
  </sheetData>
  <sheetProtection password="E93D" sheet="1" objects="1" scenarios="1"/>
  <pageMargins left="0.70866141732283472" right="0.70866141732283472" top="0.47244094488188981" bottom="0.59055118110236227" header="0.31496062992125984" footer="0.31496062992125984"/>
  <pageSetup paperSize="9" scale="85" orientation="portrait" horizontalDpi="4294967293" r:id="rId1"/>
  <headerFooter>
    <oddFooter>&amp;R
List: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10</vt:i4>
      </vt:variant>
      <vt:variant>
        <vt:lpstr>Imenovani rasponi</vt:lpstr>
      </vt:variant>
      <vt:variant>
        <vt:i4>14</vt:i4>
      </vt:variant>
    </vt:vector>
  </HeadingPairs>
  <TitlesOfParts>
    <vt:vector size="24" baseType="lpstr">
      <vt:lpstr>T1-Pripremni radovi</vt:lpstr>
      <vt:lpstr>T2-Zemljani radovi</vt:lpstr>
      <vt:lpstr>T3-Kolnička konstrukcija</vt:lpstr>
      <vt:lpstr>T4-AB radovi</vt:lpstr>
      <vt:lpstr>T5-Odvodnja</vt:lpstr>
      <vt:lpstr>Odvodnja</vt:lpstr>
      <vt:lpstr>T6-Prometna signalizacija i opr</vt:lpstr>
      <vt:lpstr>T7-Tekuća ispitivanja</vt:lpstr>
      <vt:lpstr>Rekapitulacija</vt:lpstr>
      <vt:lpstr>POMOĆ</vt:lpstr>
      <vt:lpstr>DaNe</vt:lpstr>
      <vt:lpstr>'T1-Pripremni radovi'!Ispis_naslova</vt:lpstr>
      <vt:lpstr>'T2-Zemljani radovi'!Ispis_naslova</vt:lpstr>
      <vt:lpstr>'T3-Kolnička konstrukcija'!Ispis_naslova</vt:lpstr>
      <vt:lpstr>'T5-Odvodnja'!Ispis_naslova</vt:lpstr>
      <vt:lpstr>Odvodnja!Podrucje_ispisa</vt:lpstr>
      <vt:lpstr>Rekapitulacija!Podrucje_ispisa</vt:lpstr>
      <vt:lpstr>'T1-Pripremni radovi'!Podrucje_ispisa</vt:lpstr>
      <vt:lpstr>'T2-Zemljani radovi'!Podrucje_ispisa</vt:lpstr>
      <vt:lpstr>'T3-Kolnička konstrukcija'!Podrucje_ispisa</vt:lpstr>
      <vt:lpstr>'T4-AB radovi'!Podrucje_ispisa</vt:lpstr>
      <vt:lpstr>'T5-Odvodnja'!Podrucje_ispisa</vt:lpstr>
      <vt:lpstr>'T6-Prometna signalizacija i opr'!Podrucje_ispisa</vt:lpstr>
      <vt:lpstr>'T7-Tekuća ispitivanja'!Podrucje_ispisa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marko.basic</dc:creator>
  <cp:lastModifiedBy>Darko Rodić</cp:lastModifiedBy>
  <cp:lastPrinted>2022-11-18T08:59:33Z</cp:lastPrinted>
  <dcterms:created xsi:type="dcterms:W3CDTF">2013-11-27T14:32:00Z</dcterms:created>
  <dcterms:modified xsi:type="dcterms:W3CDTF">2023-04-05T08:29:29Z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1033-10.2.0.5811</vt:lpwstr>
  </property>
</Properties>
</file>