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torage-01\Public\Komunalni\Paula Pavlović\Nalozi za nabavu 2023\Troškovnici\"/>
    </mc:Choice>
  </mc:AlternateContent>
  <xr:revisionPtr revIDLastSave="0" documentId="13_ncr:1_{622AF0A4-069F-453B-89C2-698E1C98061C}" xr6:coauthVersionLast="47" xr6:coauthVersionMax="47" xr10:uidLastSave="{00000000-0000-0000-0000-000000000000}"/>
  <bookViews>
    <workbookView xWindow="-120" yWindow="-120" windowWidth="29040" windowHeight="15840" xr2:uid="{0007950C-58C5-45D4-A6BD-C102BAA65E99}"/>
  </bookViews>
  <sheets>
    <sheet name="Opći" sheetId="1" r:id="rId1"/>
    <sheet name="Vila Sofija" sheetId="2" r:id="rId2"/>
    <sheet name="Dječji vrtić Pod gradom" sheetId="3" r:id="rId3"/>
    <sheet name="Rekapitulacija"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5" i="3" l="1"/>
  <c r="A45" i="3"/>
  <c r="F42" i="3"/>
  <c r="F39" i="3"/>
  <c r="F36" i="3"/>
  <c r="F33" i="3"/>
  <c r="F30" i="3"/>
  <c r="F29" i="3"/>
  <c r="F26" i="3"/>
  <c r="F23" i="3"/>
  <c r="F20" i="3"/>
  <c r="F17" i="3"/>
  <c r="F14" i="3"/>
  <c r="F11" i="3"/>
  <c r="F11" i="2"/>
  <c r="F14" i="2"/>
  <c r="F17" i="2"/>
  <c r="F20" i="2"/>
  <c r="F23" i="2"/>
  <c r="F26" i="2"/>
  <c r="F29" i="2"/>
  <c r="F33" i="2"/>
  <c r="F8" i="2"/>
  <c r="B36" i="2"/>
  <c r="A36" i="2"/>
  <c r="F45" i="3" l="1"/>
  <c r="D9" i="4" s="1"/>
  <c r="F36" i="2"/>
  <c r="D8" i="4" s="1"/>
  <c r="D12" i="4" l="1"/>
  <c r="D13" i="4" s="1"/>
  <c r="D14" i="4" s="1"/>
</calcChain>
</file>

<file path=xl/sharedStrings.xml><?xml version="1.0" encoding="utf-8"?>
<sst xmlns="http://schemas.openxmlformats.org/spreadsheetml/2006/main" count="114" uniqueCount="74">
  <si>
    <t>OPĆI UVJETI</t>
  </si>
  <si>
    <t xml:space="preserve">Ove opće napomene odnose se na sve vrste radova. Nacrti, tehnički opis i troškovnik čine cijelinu projekta. Izvođač je dužan proučiti sve navedene dijelove projekta, te u slučaju nejasnoća tražiti objašnjenje od projektanta, odnosno iznijeti svoje primjedbe. Nepoznavanje crtanog dijela projekta i tehničkog opisa neće se prihvatiti kao razlog za povišenje jediničnih cijena ili greške u izvedbi. Izvođač je dužan pridržavati se važećih zakona i propisa i to naročito: </t>
  </si>
  <si>
    <t xml:space="preserve"> - Zakona o gradnji, 
 - Zakona o prostornom uređenju, 
 - Zakona o građevnim proizvodima, 
 - Zakona o zaštiti na radu (ZNR), 
 - Hrvatskih normi (HRN), 
 - Općih tehničkih uvjeta (OTU). 
 - Uredbe (EU) </t>
  </si>
  <si>
    <t xml:space="preserve">koji su i dio ugovorne dokumentacije. Izvođač je dužan pridržavati se svih navedenih zakona i uvjeta, osim ako projektom nije drugačije navedeno. Svi radovi moraju se izvesti solidno i stručno prema važećim propisima i pravilima dobrog zanata. Na gradilištu Izvođač radova, u skladu s Zakonom o gradnji mora imati Glavnog inženjera gradilišta kvalificiranog za dotične vrste poslova i koji će stalno boraviti na gradilištu. </t>
  </si>
  <si>
    <t xml:space="preserve">Izvođač je dužan prilikom uvođenja u posao, u okviru ugovorene cijene, preuzeti parcelu, te obavijestiti nadležne službe o otvaranju gradilišta. Od tog trenutka pa do primopredaje zgrade izvođač je odgovoran za stvari i osobe koje se nalaze unutar gradilišta. Od ulaska na gradilište izvođač je dužan voditi građevinski dnevnik i građevinsku knjigu. U građevinski dnevnik se unose svi bitni podaci i događaji tijekom građenja (npr. meteorološke prilike, temperatura zraka, eventualne nepogode i sl.), upisuju se primjedbe Projektanta, nalozi nadzornog inženjera i građevinske inspekcije. Tako registrirani zahtjevi obavezni su za Izvođača radova, s tim da je za svaku nepredviđenu višu radnju, koja bi povećala ukupne troškove predviđene za izgradnju po ovom troškovniku, potrebna pisana suglasnost investitora. U građevinsku knjigu bilježe se i dokumentiraju mjerenja i kalkulacije svih faza izvršenih radova i ostali podaci bitni za obračune prema stavkama troškovnika i projektu. </t>
  </si>
  <si>
    <t xml:space="preserve">Količine radova, koje nakon izvršenja čitavog posla nije moguće mjeriti neposrednom izmjerom, treba po izvršenju takvog posla preuzeti i ovjeriti nadzorni inženjer. Nadzorni inženjer i predstavnik Izvođača radova upisivati će u Građevnu knjigu količine pojedinih takvih radova, sa svim potrebnim skicama i izmjerom, te će svojim potpisima jamčiti njihovu točnost. Samo tako utvrđeni radovi mogu se uzeti u obzir kod izrade privremenog ili konačnog obračuna radova. Izvođač je dužan na gradilištu čuvati Projekt uklanjanja građevine, kao i pisanu prijavu početka radova na uklanjanju građevine koja je predana nadležnom tijelu graditeljstva i dati ih po potrebi na uvid ovlaštenim inspekcijskim službama. Izvođač je dužan voditi građevinsku knjigu, i ako su radovi ugovoreni po sistemu "ključ u ruke". </t>
  </si>
  <si>
    <t xml:space="preserve">Radovi se izvode prema projektu uklanjanja, a u svim slučajevima potrebne izmjene ili dopune projekta ili njegovih dijelova, odluku o tome donost će sporazumno Projektant i Nadzorni inženjer (kao predstavnik Investitora) i predstavnik Izvođača radova, a tu svoju odluku unijet će u Građevinski dnevnik. Sve izmjene ili dopune projekta ili njegovih dijelova, za koje se po Građevinskom dnevniku ne može dokazati da su usljedile po opisanom postupku, neće se obračunavati ni po privremenom, ni po konačnom obračunu. Da bi izmjena bila pravovaljana mora je odobriti i potpisati Projektant. Izražene cijene odnose se na jediničnu mjeru izvršenog rada. Prema tome, jedinične cijene obuhvaćaju: sav rad, opremu, materijal, prevoz, režiju gradilišta i poduzeća, puteve na gradilištu, sva davanja i dobitak poduzeća. Stavke troškovnika obuhvaćaju u cijelosti dovršene radove, ispitane po količini i kvaliteti, te preuzete po nadzornoj službi. </t>
  </si>
  <si>
    <t xml:space="preserve">Za sve naknadne radove izvođač je dužan izraditi analize cijena koje moraju sadržavati: </t>
  </si>
  <si>
    <t xml:space="preserve">a) sav materijal fcco radilište (A) 
b) sve brutto plaće na izvedbi radova date po grupama i kvalifikacijama (B) 
c) razradu faktora poduzeća (opravdanje veličina) (F) 
d) važeće normative za izvedbu radova </t>
  </si>
  <si>
    <t xml:space="preserve">Sav rad i materijal vezan za organizaciju građevinske proizvodnje: ograde, vrata gradilišta, putevi na gradilištu, prilazi do gradilišta s lokalnih prometnica, privremena regulacija prometa, uredi, blagovaonice, svlačionice, sanitarije gradilišta, spremišta materijala i alata, telefonski, električni, vodovodni i sl. priključci gradilišta kao i cijena priključaka uključeni su u ugovorenu sumu. </t>
  </si>
  <si>
    <t>U jedinične cijene ulaze svi troškovi za uklanjanje građevine s dobavom predviđenih materijala, pomoćnim radovima, pomoćnim napravama i drugim sredstvima koja su potrebna za ispravnu izvedbu ili bi se mogla tijekom rada ukazati potrebnim. U stavkama su uračunati i sporedni radovi potrebni za ispravno dovršenje pojedinih radova, a sve na osnovi norma, propisa, priznatih pravila tehničke nauke i prakse. Tako su u stavkama obračunata gradiva, troškovi nabavke gradiva, nadzorni i rukovodeći poslovi poduzeća, troškovi skela, alata, strojeva i sprava, sav sitan i pomoćni materijal poteban za izvođenje radova, osiguranje odvijanja prometa, signalizacija gradilišta danju i noću, čuvanje, dovodi sve potrebne infrastrukture i sl. ukratko, sve što je postredno i neposredno potrebno za kvalitetno izvođenje radova po ovom projektu</t>
  </si>
  <si>
    <t xml:space="preserve">Nakon dovršenja radova na uklanjanju građevine Izvođač radova predaje posve uređenu parcelu i pripadajući okoliš predstavniku Investitora, a uz obaveznu prisutnost Projektanta. Eventualne primjedbe Projektanta imaju istu težinu kao primjedbe nadzornog inženjera i Izvođač je dužan postupiti po njima. Sve tri strane u preuzimanju sastavljaju pismeni zapisnik o primopredaji parcele, s popisom nedostataka i definiranim vremenskim periodom za njihovo otklanjanje, te ga potpisuju. Nakon otklanjanja svih eventualnih nedostataka Investitor i Izvođač će napraviti okončani obračun, odrediti instrumente garancije prema zakonskom roku, te u pisanom obliku izvršiti predaju parcele Investitoru na korištenje. </t>
  </si>
  <si>
    <t>RAD</t>
  </si>
  <si>
    <t xml:space="preserve">U kalkulaciju rada treba uključiti sav rad, kako glavni tako i pomoćni, te sav unutarnji transport. </t>
  </si>
  <si>
    <t>SKELE</t>
  </si>
  <si>
    <t>Sve vrste pomoćnih skela, bez obzira na visinu, ulaze u jediničnu cijenu dotičnog rada. Skela mora biti na vrijeme postavljena kako nebi nastao zastoj u radu. Pod pojmom skela podrazumijeva se i prilaz istoj, te ograda.</t>
  </si>
  <si>
    <t>IZMJERE</t>
  </si>
  <si>
    <t>Ukoliko nije u pojedinoj stavci dan način obračuna radova, treba se u svemu pridržavati prosječnih normi u građevinarstvu.</t>
  </si>
  <si>
    <t>FAKTORI</t>
  </si>
  <si>
    <t>Na jediničnu cijenu radne snage izvođač ima pravo zaračunati faktor prema postojećim privrednim instrumentima na osnovu zakonskih propisa. Povrh toga izvođač ima faktorom obuhvatiti i slijedeće radove koji se neće posebno naplatiti kao naknadni rad i to:</t>
  </si>
  <si>
    <t xml:space="preserve">a) kompletnu režiju gradilišta 
b) najamne troškove za posuđenu mehanizaciju, koju izvođač sam ne posjeduje, a potreban mu je pri izvođenju radova 
c) uređenje gradilišta po završetkku radova, sa otklanjanjem svih otpadaka, šute, ostataka građevinskog materijala inventara, pomoćnih objekata itd. </t>
  </si>
  <si>
    <t>DEMONTAŽA I RUŠENJE</t>
  </si>
  <si>
    <t>Sva rušenja i demontaže treba vršiti pažljivo, kako ne bi došlo do nepotrebnog oštećivanja građevinskih elemenata koji zadržavaju oblik, položaj i funkciju. Izvođenje radova rušenja i demontaže treba se odvijati u skladu s tehničkim propisima za radove rušenja DIN 18 300 i DIN 18 303 i sukladno propisima zaštite na radu.</t>
  </si>
  <si>
    <t>Radi nastanka prašine prilikom radova rušenja u obvezi izvoditelja je izvođenje odgovarajuće zaštite okoliša kako prašina ne bi prodirala na susjedne građevinske čestice.</t>
  </si>
  <si>
    <t>1.</t>
  </si>
  <si>
    <t>RADOVI DEMONTAŽE I RUŠENJA</t>
  </si>
  <si>
    <t>R.br.</t>
  </si>
  <si>
    <t>Opis stavke</t>
  </si>
  <si>
    <t>Jed.mjere</t>
  </si>
  <si>
    <t>Količina</t>
  </si>
  <si>
    <t>Jed.cijena</t>
  </si>
  <si>
    <t>Ukupno</t>
  </si>
  <si>
    <t>Postavljanje i uklanjanje nakon završetka radova zaštitne mreže gradilišta, kako bi se spriječio pristup, te osigurala sigurnost prolaznicima</t>
  </si>
  <si>
    <t>m1</t>
  </si>
  <si>
    <t>2.</t>
  </si>
  <si>
    <t xml:space="preserve">Strojna i ručna demontaža pokrova od crijepa i drvene građe. Posebno pažljivo ukloniti postojeći crijep koji je u vrlo dobrom stanju, te ga depnirati na gradilišnu deponiju. Ostale materijale odvesti na deponij. Cijena odvoza u zasebnoj stavci. </t>
  </si>
  <si>
    <t>m2</t>
  </si>
  <si>
    <t>3.</t>
  </si>
  <si>
    <t xml:space="preserve">Rušenje međukatne konstrukcije kata d=20 cm između kata i krovišta, međukatna konstrukcija se sastoji od drvene građe, drvenih dasaka i slojeva. Materijale odvesti na deponiju. Obračun odvoza u posebnoj stavci. </t>
  </si>
  <si>
    <t>m3</t>
  </si>
  <si>
    <t>4.</t>
  </si>
  <si>
    <t xml:space="preserve">Rušenje zidova kata od opeke. Nosivi i pregradni zidovi debljine 29 - 41 cm. Rušenje se vrši strojevima radi loše mehaničke stabilnosti građevine.  Materijale odvesti na deponiju. Obračun odvoza u posebnoj stavci. </t>
  </si>
  <si>
    <t>5.</t>
  </si>
  <si>
    <t xml:space="preserve">Rušenje stropne konstrukcije prizemlja d= 20 cm, između prizemlja i kata. Međukatna konstrukcija se sastoji od armirano-betonske stropne ploče sa slojevima poda.  Materijale odvesti na deponiju. Obračun odvoza u posebnoj stavci. </t>
  </si>
  <si>
    <t>6.</t>
  </si>
  <si>
    <t xml:space="preserve">Rušenje zidova prizemlja od opeke s oblogom od gipskartonskih ploča s unutarnje strane, te djelomičnom oblogom kamenom s vanjske strane. Nosivi i pregradni zidovi debljine 30 - 50 cm. Rušenje se vrši strojevima radi loše mehaničke stabilnosti građevine. </t>
  </si>
  <si>
    <t>7.</t>
  </si>
  <si>
    <t xml:space="preserve">Rušenje podne ploče prizemlja d=20 cm. Rušenje se vrši strojevima radi loše mehaničke stabilnosti građevine. </t>
  </si>
  <si>
    <t>8.</t>
  </si>
  <si>
    <t>pauš.</t>
  </si>
  <si>
    <t>9.</t>
  </si>
  <si>
    <t xml:space="preserve">Svi nepredviđeni radovi koji se mogu pojaviti prilikom izvođenja radova uklanjanja na zgradi, u visini od maksimalno 10% ukupne procijenjene vrijednosti svih radova uklanjanja. </t>
  </si>
  <si>
    <t>Strojno rušenje stropne konstrukcije prizemlja - spušteni strop koji se sastoji od drvene građe, toplinske izolacije, unutarnje stropne obloge i slojeva. Materijale odvesti na deponiju.</t>
  </si>
  <si>
    <t xml:space="preserve">Strojno rušenje zidova prizemlja od opeke. Nosivi zidovi debljine 25 cm.  </t>
  </si>
  <si>
    <t xml:space="preserve">Strojno rušenje montažnih zidova prizemlja. Zidovi debljine 10 - 12 cm.  </t>
  </si>
  <si>
    <t xml:space="preserve">Rušenje podne ploče prizemlja sa svim slojevima u debljini 25 cm. Rušenje se vrši strojevima radi loše mehaničke stabilnosti građevine. </t>
  </si>
  <si>
    <t>Rušenje temelja od betona, pretpostavka da su temeljne trake presjeka 60/80. Rušenje se vrši strojevima radi loše mehaničke stabilnosti građevine.</t>
  </si>
  <si>
    <t>REKAPITULACIJA</t>
  </si>
  <si>
    <t>UKUPNO:</t>
  </si>
  <si>
    <t>PDV:</t>
  </si>
  <si>
    <t>SVEUKUPNO:</t>
  </si>
  <si>
    <t>Radovi demontaže i rušenja - Vila Sofija</t>
  </si>
  <si>
    <t>Radovi demontaže i rušenja - Dječji vrtić Pod gradom</t>
  </si>
  <si>
    <t>Kad pravne i/ili fizičke osobe demontiraju, uklanjaju, valovite i druge krovne te fasadne azbestne ploče, moraju to činiti na način da ne dolazi do loma i oštećenja ploča koje se moraju slagati na palete i omotati folijom, a polomljeni komadi se moraju posebno prikupiti u spremnike ili vreće u kojima se završni sloj prekriva zemljom  kako bi se spriječilo eventualno širenje prašine. Za vrijeme skidanja ploča potrebno je ploče prskati vodom i upotrebljavati zaštitnu opremu, a po mogućnosti krovnu konstrukciju usisati jer se upravo na krovnoj građi nakupilo dosta prašine koju čovjek može udahnuti. Svako lomljenje, rezanje ili brušenje je najstrože zabranjeno, a mjesto privremenog odlaganja prije odvoza na zbrinjavanje poželjno je ograditi ceradom i smanjiti utjecaj vjetra na prikupljeni otpad. Postupanje s građevinskim otpadom koji sadrži azbest mora biti u skladu s odredbama:
Zakona o zaštiti na radu („Narodne novine“ 59/96, 94/96, 114/03, 86/08), Zakona o prijevozu opasnih tvari („Narodne novine“ 79/07), Pravilnika o gospodarenju otpadom („Narodne novine“ 23/07 i 111/07), Pravilnika o načinu i postupcima gospodarenja otpadom koji sadrži azbest („Narodne novine“ 42/07), Pravilnika o načinima i uvjetima odlaganja otpada, kategorijama i uvjetima rada za odlagališta otpada („Narodne novine“ 117/07), te Naputka o postupanju s otpadom koji sadrži azbest („Narodne novine“ 89/08).</t>
  </si>
  <si>
    <t>2a.</t>
  </si>
  <si>
    <t xml:space="preserve">Strojna i ručna demontaža drvene građe krovišta. Prije dovoza na deponiju građu sortirati. </t>
  </si>
  <si>
    <t>4a.</t>
  </si>
  <si>
    <t>Demontaža azbest-cementnih ploča. Ploče se pri uklanjanju moraju dignuti, a ne smiju se čupati ili lomiti. Kuke, vijke ili čavle s kojima su ploče bile učvršćene valja ukloniti tako da se pritom ploče ne oštećuju. Kada se uklone elementi učvršćenja, ploča se mora osigurati od klizanja. Pri demontaži se ne smiju rabiti svrdla, pile ili alati za kidanje s velikom brzinom. Ako se ploče na mogu ukloniti bez uporabe alata, važno je da se upotrebljavaju isključivo ručna oruđa ili mehanička pomagala za obradu azbestcementa s ugrađenim sisaljkama koje imaju HEPA filtre. Ploče se ne smiju vući preko rubova i preko drugih elemenata. Uklonjene se ploče ne smiju bacati s krova. Na tlo se spuštaju primjerenim dizalima. Vertikalni transport je uključen u cijenu stavku. Demontaža sljemenjaka i svih fazonskih komada uključena je u krovne površine i ne obračunava se posebno.</t>
  </si>
  <si>
    <t>Demontaža montažnih zidova prizemlja. Zidovi debljine 10 - 12 cm.  Skidanje obloge od azbest-cementnih ploča. Demontaža azbest-cementnih ravnih ploča. Ploče se pri uklanjanju moraju demontirati, a ne smiju se čupati ili lomiti. Kuke, vijke ili čavle s kojima su ploče bile učvršćene valja ukloniti tako da se pritom ploče ne oštećuju. Kada se uklone elementi učvršćenja, ploče se demontiraju. Pri demontaži se ne smiju rabiti svrdla, pile ili alati za kidanje s velikom brzinom. Ako se ploče na mogu ukloniti bez uporabe alata, važno je da se upotrebljavaju isključivo ručna oruđa ili mehanička pomagala za obradu azbestcementa s ugrađenim sisaljkama koje imaju HEPA filtre. Ploče se ne smiju vući preko rubova i preko drugih elemenata.</t>
  </si>
  <si>
    <t>Odvoz građevinskog materijala i opasnog otpada koji sadrži azbest do deponije na lokaciju Vinogradine Mihaljevci na k.č.br. 700 k.o. Mihaljevci, uz prethodnu najavu odvoza na deponiju Stručnom nadzoru. Trošak odlaganja je na teret Naručitelja. Odvoz i zbrinjavnje  izolacijskog materijala kao što je kamena vuna vrši se o trošku Ponuditelja, te mora biti uključeno u cijenu. Prijevoznik građevinskog materijala koji sadrži azbest mora biti upisan u Očevidnik prijevoznika opasnog otpada, a za
ostale građevinske materijale mora biti upisan u Očevidnik prijevoznika otpada. Prijevoznik otpada mora biti registriran u
sustav eONTO. Postupanje s građevinskim otpadom koji sadrži azbest mora biti u skladu s odredbama:
Zakona o zaštiti na radu („Narodne novine“ 59/96, 94/96, 114/03, 86/08), Zakona o prijevozu opasnih tvari („Narodne novine“ 79/07), Pravilnika o gospodarenju otpadom („Narodne novine“ 23/07 i 111/07), Pravilnika o načinu i postupcima gospodarenja otpadom koji sadrži azbest („Narodne novine“ 42/07), Pravilnika o načinima i uvjetima odlaganja otpada, kategorijama i uvjetima rada za odlagališta otpada („Narodne novine“ 117/07), te Naputka o postupanju s otpadom koji sadrži azbest („Narodne novine“ 89/08).</t>
  </si>
  <si>
    <t>Odvoz do deponije na lokaciju Vinogradine Mihaljevci na k.č.br. 700 k.o. Mihaljevci, uz prethodnu najavu odvoza na deponiju Stručnom nadzoru. Trošak odlaganja je na teret Naručitelja. Postupanje s građevinskim otpadom mora biti u skladu s odredbama: Pravilnika o gospodarenju otpadom (NN 106/22), Pravilnika o građevnom otpadu i otpadu koji sadrži azbest (NN 69/16) te Zakona o gospodarenju otpadom (NN 84/21).</t>
  </si>
  <si>
    <t>ODLAGANJE OTPADA</t>
  </si>
  <si>
    <t>Osnovnu karakterizaciju otpada, uzorkovanje i ispitivanje otpada može raditi osoba koja je akreditirana prema zahtjevima norme HRN EN ISO/IEC 17025 i za odgovarajuće metode ispitivanja prema zahtjevima pravilnika.</t>
  </si>
  <si>
    <t>Otpad se može odložiti na odlagalište otpada ako je posjednik otpada osigurao izradu osnovne karakterizacije otpada sukladno čl. 9 Pravilnika o odlagalištima otpada (NN 4/23). To se odnosi na ključne brojeve građevnog otpada KB 17 01 01, 17 01 02, 17 01 03, 17 01 07 i 17 03 02, dok izrada osnovne karakterizacije otpada za građevni otpad koji sadrži azbest i čvrsto vezani azbestni otpad nije potrebna (sukladno čl. 10 st. 1 točki 3. Pravilnika o odlagalištima otpada). Osnovnu karakterizaciju otpada, uzorkovanje i ispitivanje otpada može raditi osoba koja je akreditirana prema zahtjevima norme HRN EN ISO/IEC 17025 i za odgovarajuće metode ispitivanja prema zahtjevima pravilnika.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</si>
</sst>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0\ [$€-1]"/>
  </numFmts>
  <fonts count="11" x14ac:knownFonts="1">
    <font>
      <sz val="11"/>
      <color theme="1"/>
      <name val="Calibri"/>
      <family val="2"/>
      <charset val="238"/>
      <scheme val="minor"/>
    </font>
    <font>
      <b/>
      <sz val="12"/>
      <color theme="1"/>
      <name val="Arial"/>
      <family val="2"/>
      <charset val="238"/>
    </font>
    <font>
      <sz val="11"/>
      <color theme="1"/>
      <name val="Arial"/>
      <family val="2"/>
      <charset val="238"/>
    </font>
    <font>
      <sz val="10"/>
      <color theme="1"/>
      <name val="Arial"/>
      <family val="2"/>
      <charset val="238"/>
    </font>
    <font>
      <sz val="8"/>
      <color theme="1"/>
      <name val="Arial"/>
      <family val="2"/>
      <charset val="238"/>
    </font>
    <font>
      <b/>
      <sz val="14"/>
      <color theme="1"/>
      <name val="Arial"/>
      <family val="2"/>
      <charset val="238"/>
    </font>
    <font>
      <b/>
      <sz val="11"/>
      <color theme="1"/>
      <name val="Arial"/>
      <family val="2"/>
      <charset val="238"/>
    </font>
    <font>
      <sz val="10"/>
      <color rgb="FFFF0000"/>
      <name val="Arial"/>
      <family val="2"/>
      <charset val="238"/>
    </font>
    <font>
      <b/>
      <sz val="12"/>
      <color theme="1"/>
      <name val="Arial"/>
      <family val="2"/>
    </font>
    <font>
      <sz val="11"/>
      <color theme="1"/>
      <name val="Calibri"/>
      <family val="2"/>
      <scheme val="minor"/>
    </font>
    <font>
      <sz val="10"/>
      <color rgb="FFFF000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double">
        <color indexed="64"/>
      </bottom>
      <diagonal/>
    </border>
    <border>
      <left/>
      <right/>
      <top style="double">
        <color auto="1"/>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44">
    <xf numFmtId="0" fontId="0" fillId="0" borderId="0" xfId="0"/>
    <xf numFmtId="4" fontId="3" fillId="0" borderId="0" xfId="0" applyNumberFormat="1" applyFont="1" applyAlignment="1" applyProtection="1">
      <alignment horizontal="right"/>
      <protection locked="0"/>
    </xf>
    <xf numFmtId="0" fontId="0" fillId="0" borderId="0" xfId="0" applyAlignment="1">
      <alignment horizontal="center"/>
    </xf>
    <xf numFmtId="0" fontId="1" fillId="0" borderId="0" xfId="0" applyFont="1" applyAlignment="1">
      <alignment vertical="top"/>
    </xf>
    <xf numFmtId="0" fontId="2" fillId="0" borderId="0" xfId="0" applyFont="1" applyAlignment="1">
      <alignment horizontal="justify" vertical="top" wrapText="1"/>
    </xf>
    <xf numFmtId="0" fontId="3" fillId="0" borderId="0" xfId="0" applyFont="1" applyAlignment="1">
      <alignment horizontal="justify" vertical="top" wrapText="1"/>
    </xf>
    <xf numFmtId="1" fontId="1" fillId="0" borderId="0" xfId="0" applyNumberFormat="1" applyFont="1" applyAlignment="1">
      <alignment horizontal="center" vertical="top"/>
    </xf>
    <xf numFmtId="0" fontId="1" fillId="0" borderId="0" xfId="0" applyFont="1" applyAlignment="1">
      <alignment horizontal="center" vertical="center"/>
    </xf>
    <xf numFmtId="0" fontId="1" fillId="0" borderId="0" xfId="0" applyFont="1" applyAlignment="1">
      <alignment vertical="center"/>
    </xf>
    <xf numFmtId="1" fontId="2" fillId="0" borderId="0" xfId="0" applyNumberFormat="1" applyFont="1" applyAlignment="1">
      <alignment horizontal="right" vertical="top"/>
    </xf>
    <xf numFmtId="0" fontId="2" fillId="0" borderId="0" xfId="0" applyFont="1" applyAlignment="1">
      <alignment horizontal="center"/>
    </xf>
    <xf numFmtId="0" fontId="2" fillId="0" borderId="0" xfId="0" applyFont="1" applyAlignment="1">
      <alignment horizontal="right"/>
    </xf>
    <xf numFmtId="1" fontId="4" fillId="0" borderId="1" xfId="0" applyNumberFormat="1" applyFont="1" applyBorder="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center"/>
    </xf>
    <xf numFmtId="1" fontId="3" fillId="0" borderId="2" xfId="0" applyNumberFormat="1" applyFont="1" applyBorder="1" applyAlignment="1">
      <alignment horizontal="right" vertical="top"/>
    </xf>
    <xf numFmtId="0" fontId="3" fillId="0" borderId="0" xfId="0" applyFont="1" applyAlignment="1">
      <alignment horizontal="center"/>
    </xf>
    <xf numFmtId="2" fontId="3" fillId="0" borderId="0" xfId="0" applyNumberFormat="1" applyFont="1" applyAlignment="1">
      <alignment horizontal="center"/>
    </xf>
    <xf numFmtId="4" fontId="3" fillId="0" borderId="0" xfId="0" applyNumberFormat="1" applyFont="1" applyAlignment="1">
      <alignment horizontal="right"/>
    </xf>
    <xf numFmtId="164" fontId="3" fillId="0" borderId="2" xfId="0" applyNumberFormat="1" applyFont="1" applyBorder="1" applyAlignment="1">
      <alignment horizontal="right"/>
    </xf>
    <xf numFmtId="1" fontId="3" fillId="0" borderId="0" xfId="0" applyNumberFormat="1" applyFont="1" applyAlignment="1">
      <alignment horizontal="right" vertical="top"/>
    </xf>
    <xf numFmtId="165" fontId="3" fillId="0" borderId="0" xfId="0" applyNumberFormat="1" applyFont="1" applyAlignment="1">
      <alignment horizontal="right"/>
    </xf>
    <xf numFmtId="0" fontId="3" fillId="0" borderId="0" xfId="0" applyFont="1" applyAlignment="1">
      <alignment horizontal="center" vertical="top" wrapText="1"/>
    </xf>
    <xf numFmtId="1" fontId="3" fillId="0" borderId="3" xfId="0" applyNumberFormat="1" applyFont="1" applyBorder="1" applyAlignment="1">
      <alignment horizontal="right" vertical="top"/>
    </xf>
    <xf numFmtId="165" fontId="3" fillId="0" borderId="3" xfId="0" applyNumberFormat="1" applyFont="1" applyBorder="1" applyAlignment="1">
      <alignment horizontal="right"/>
    </xf>
    <xf numFmtId="1" fontId="1" fillId="0" borderId="4" xfId="0" applyNumberFormat="1" applyFont="1" applyBorder="1" applyAlignment="1">
      <alignment horizontal="right" vertical="center"/>
    </xf>
    <xf numFmtId="0" fontId="1" fillId="0" borderId="5" xfId="0" applyFont="1" applyBorder="1" applyAlignment="1">
      <alignment horizontal="left" vertical="top"/>
    </xf>
    <xf numFmtId="0" fontId="1" fillId="0" borderId="5" xfId="0" applyFont="1" applyBorder="1" applyAlignment="1">
      <alignment horizontal="center" vertical="center"/>
    </xf>
    <xf numFmtId="0" fontId="1" fillId="0" borderId="5" xfId="0" applyFont="1" applyBorder="1" applyAlignment="1">
      <alignment vertical="center"/>
    </xf>
    <xf numFmtId="165" fontId="1" fillId="0" borderId="6" xfId="0" applyNumberFormat="1" applyFont="1" applyBorder="1" applyAlignment="1">
      <alignment horizontal="right" vertical="center"/>
    </xf>
    <xf numFmtId="0" fontId="6" fillId="0" borderId="0" xfId="0" applyFont="1"/>
    <xf numFmtId="0" fontId="1" fillId="0" borderId="0" xfId="0" applyFont="1" applyAlignment="1">
      <alignment horizontal="left" vertical="center"/>
    </xf>
    <xf numFmtId="165" fontId="6" fillId="0" borderId="0" xfId="0" applyNumberFormat="1" applyFont="1" applyAlignment="1">
      <alignment horizontal="right" vertical="center"/>
    </xf>
    <xf numFmtId="0" fontId="1" fillId="0" borderId="2" xfId="0" applyFont="1" applyBorder="1" applyAlignment="1">
      <alignment horizontal="left" vertical="center"/>
    </xf>
    <xf numFmtId="0" fontId="6" fillId="0" borderId="2" xfId="0" applyFont="1" applyBorder="1"/>
    <xf numFmtId="165" fontId="6" fillId="0" borderId="2" xfId="0" applyNumberFormat="1" applyFont="1" applyBorder="1" applyAlignment="1">
      <alignment horizontal="right" vertical="center"/>
    </xf>
    <xf numFmtId="0" fontId="6" fillId="0" borderId="0" xfId="0" applyFont="1" applyAlignment="1">
      <alignment horizontal="right" vertical="center"/>
    </xf>
    <xf numFmtId="4" fontId="3" fillId="0" borderId="0" xfId="0" applyNumberFormat="1" applyFont="1" applyAlignment="1">
      <alignment horizontal="justify" vertical="top" wrapText="1"/>
    </xf>
    <xf numFmtId="0" fontId="7" fillId="0" borderId="0" xfId="0" applyFont="1" applyAlignment="1">
      <alignment horizontal="justify" vertical="top" wrapText="1"/>
    </xf>
    <xf numFmtId="0" fontId="8" fillId="0" borderId="0" xfId="0" applyFont="1" applyAlignment="1">
      <alignment horizontal="justify" vertical="top" wrapText="1"/>
    </xf>
    <xf numFmtId="0" fontId="10" fillId="0" borderId="0" xfId="0" applyFont="1" applyAlignment="1">
      <alignment horizontal="left" vertical="distributed"/>
    </xf>
    <xf numFmtId="0" fontId="9" fillId="0" borderId="0" xfId="0" applyFont="1" applyAlignment="1">
      <alignment horizontal="left" vertical="distributed" wrapText="1"/>
    </xf>
    <xf numFmtId="0" fontId="5" fillId="0" borderId="0" xfId="0" applyFont="1" applyAlignment="1">
      <alignment horizontal="center"/>
    </xf>
    <xf numFmtId="0" fontId="3" fillId="0" borderId="0" xfId="0" applyFont="1"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95BAC-E705-415E-8D7C-C86A49157D0C}">
  <dimension ref="A1:A33"/>
  <sheetViews>
    <sheetView tabSelected="1" workbookViewId="0">
      <selection activeCell="D7" sqref="D7"/>
    </sheetView>
  </sheetViews>
  <sheetFormatPr defaultRowHeight="15" x14ac:dyDescent="0.25"/>
  <cols>
    <col min="1" max="1" width="92.140625" customWidth="1"/>
  </cols>
  <sheetData>
    <row r="1" spans="1:1" ht="15.75" x14ac:dyDescent="0.25">
      <c r="A1" s="3" t="s">
        <v>0</v>
      </c>
    </row>
    <row r="2" spans="1:1" x14ac:dyDescent="0.25">
      <c r="A2" s="4"/>
    </row>
    <row r="3" spans="1:1" ht="63.75" x14ac:dyDescent="0.25">
      <c r="A3" s="5" t="s">
        <v>1</v>
      </c>
    </row>
    <row r="4" spans="1:1" ht="89.25" x14ac:dyDescent="0.25">
      <c r="A4" s="5" t="s">
        <v>2</v>
      </c>
    </row>
    <row r="5" spans="1:1" ht="51" x14ac:dyDescent="0.25">
      <c r="A5" s="5" t="s">
        <v>3</v>
      </c>
    </row>
    <row r="6" spans="1:1" ht="114.75" customHeight="1" x14ac:dyDescent="0.25">
      <c r="A6" s="5" t="s">
        <v>4</v>
      </c>
    </row>
    <row r="7" spans="1:1" ht="102" x14ac:dyDescent="0.25">
      <c r="A7" s="5" t="s">
        <v>5</v>
      </c>
    </row>
    <row r="8" spans="1:1" ht="114.75" x14ac:dyDescent="0.25">
      <c r="A8" s="5" t="s">
        <v>6</v>
      </c>
    </row>
    <row r="9" spans="1:1" x14ac:dyDescent="0.25">
      <c r="A9" s="5" t="s">
        <v>7</v>
      </c>
    </row>
    <row r="10" spans="1:1" ht="51" x14ac:dyDescent="0.25">
      <c r="A10" s="5" t="s">
        <v>8</v>
      </c>
    </row>
    <row r="11" spans="1:1" ht="51" x14ac:dyDescent="0.25">
      <c r="A11" s="5" t="s">
        <v>9</v>
      </c>
    </row>
    <row r="12" spans="1:1" ht="102.75" customHeight="1" x14ac:dyDescent="0.25">
      <c r="A12" s="5" t="s">
        <v>10</v>
      </c>
    </row>
    <row r="13" spans="1:1" ht="89.25" x14ac:dyDescent="0.25">
      <c r="A13" s="5" t="s">
        <v>11</v>
      </c>
    </row>
    <row r="14" spans="1:1" x14ac:dyDescent="0.25">
      <c r="A14" s="5" t="s">
        <v>12</v>
      </c>
    </row>
    <row r="15" spans="1:1" x14ac:dyDescent="0.25">
      <c r="A15" s="5" t="s">
        <v>13</v>
      </c>
    </row>
    <row r="16" spans="1:1" x14ac:dyDescent="0.25">
      <c r="A16" s="5"/>
    </row>
    <row r="17" spans="1:1" x14ac:dyDescent="0.25">
      <c r="A17" s="5" t="s">
        <v>14</v>
      </c>
    </row>
    <row r="18" spans="1:1" ht="38.25" x14ac:dyDescent="0.25">
      <c r="A18" s="5" t="s">
        <v>15</v>
      </c>
    </row>
    <row r="19" spans="1:1" x14ac:dyDescent="0.25">
      <c r="A19" s="5"/>
    </row>
    <row r="20" spans="1:1" x14ac:dyDescent="0.25">
      <c r="A20" s="5" t="s">
        <v>16</v>
      </c>
    </row>
    <row r="21" spans="1:1" ht="25.5" x14ac:dyDescent="0.25">
      <c r="A21" s="5" t="s">
        <v>17</v>
      </c>
    </row>
    <row r="22" spans="1:1" x14ac:dyDescent="0.25">
      <c r="A22" s="5"/>
    </row>
    <row r="23" spans="1:1" x14ac:dyDescent="0.25">
      <c r="A23" s="5" t="s">
        <v>18</v>
      </c>
    </row>
    <row r="24" spans="1:1" ht="38.25" x14ac:dyDescent="0.25">
      <c r="A24" s="5" t="s">
        <v>19</v>
      </c>
    </row>
    <row r="25" spans="1:1" ht="63.75" x14ac:dyDescent="0.25">
      <c r="A25" s="5" t="s">
        <v>20</v>
      </c>
    </row>
    <row r="26" spans="1:1" x14ac:dyDescent="0.25">
      <c r="A26" s="5"/>
    </row>
    <row r="27" spans="1:1" x14ac:dyDescent="0.25">
      <c r="A27" s="5" t="s">
        <v>21</v>
      </c>
    </row>
    <row r="28" spans="1:1" ht="51" x14ac:dyDescent="0.25">
      <c r="A28" s="5" t="s">
        <v>22</v>
      </c>
    </row>
    <row r="29" spans="1:1" ht="25.5" x14ac:dyDescent="0.25">
      <c r="A29" s="5" t="s">
        <v>23</v>
      </c>
    </row>
    <row r="31" spans="1:1" x14ac:dyDescent="0.25">
      <c r="A31" s="5" t="s">
        <v>71</v>
      </c>
    </row>
    <row r="32" spans="1:1" ht="90" x14ac:dyDescent="0.25">
      <c r="A32" s="43" t="s">
        <v>73</v>
      </c>
    </row>
    <row r="33" spans="1:1" ht="29.25" customHeight="1" x14ac:dyDescent="0.25">
      <c r="A33" s="43" t="s">
        <v>72</v>
      </c>
    </row>
  </sheetData>
  <sheetProtection algorithmName="SHA-512" hashValue="AXPMpCt6VogonqZ14z6vo4FnkNeovwe4O4FJxT3W8LDd2Wgxf4YzxgLzrpSLTIBUctki3x2Sm7QVsGthlRuQXg==" saltValue="MdJ0NAxtmevHpWHri+4d3g=="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93A2F-30FC-44F9-9AFB-20522260D33E}">
  <sheetPr>
    <pageSetUpPr fitToPage="1"/>
  </sheetPr>
  <dimension ref="A1:F36"/>
  <sheetViews>
    <sheetView workbookViewId="0">
      <selection activeCell="H3" sqref="H3"/>
    </sheetView>
  </sheetViews>
  <sheetFormatPr defaultRowHeight="15" x14ac:dyDescent="0.25"/>
  <cols>
    <col min="2" max="2" width="43.85546875" customWidth="1"/>
    <col min="3" max="3" width="10.140625" style="2" customWidth="1"/>
    <col min="4" max="4" width="12.85546875" customWidth="1"/>
    <col min="5" max="5" width="13" customWidth="1"/>
    <col min="6" max="6" width="16.7109375" customWidth="1"/>
  </cols>
  <sheetData>
    <row r="1" spans="1:6" ht="15.75" x14ac:dyDescent="0.25">
      <c r="A1" s="6" t="s">
        <v>24</v>
      </c>
      <c r="B1" s="3" t="s">
        <v>25</v>
      </c>
      <c r="C1" s="7"/>
      <c r="D1" s="8"/>
      <c r="E1" s="8"/>
      <c r="F1" s="8"/>
    </row>
    <row r="2" spans="1:6" x14ac:dyDescent="0.25">
      <c r="A2" s="9"/>
      <c r="B2" s="4"/>
      <c r="C2" s="10"/>
      <c r="D2" s="10"/>
      <c r="E2" s="11"/>
      <c r="F2" s="11"/>
    </row>
    <row r="3" spans="1:6" x14ac:dyDescent="0.25">
      <c r="A3" s="9"/>
      <c r="B3" s="4"/>
      <c r="C3" s="10"/>
      <c r="D3" s="10"/>
      <c r="E3" s="11"/>
      <c r="F3" s="11"/>
    </row>
    <row r="4" spans="1:6" ht="15.75" thickBot="1" x14ac:dyDescent="0.3">
      <c r="A4" s="12" t="s">
        <v>26</v>
      </c>
      <c r="B4" s="13" t="s">
        <v>27</v>
      </c>
      <c r="C4" s="14" t="s">
        <v>28</v>
      </c>
      <c r="D4" s="14" t="s">
        <v>29</v>
      </c>
      <c r="E4" s="14" t="s">
        <v>30</v>
      </c>
      <c r="F4" s="14" t="s">
        <v>31</v>
      </c>
    </row>
    <row r="5" spans="1:6" ht="15.75" thickTop="1" x14ac:dyDescent="0.25">
      <c r="A5" s="15"/>
      <c r="B5" s="5"/>
      <c r="C5" s="16"/>
      <c r="D5" s="17"/>
      <c r="E5" s="18"/>
      <c r="F5" s="19"/>
    </row>
    <row r="6" spans="1:6" x14ac:dyDescent="0.25">
      <c r="A6" s="20"/>
      <c r="B6" s="5"/>
      <c r="C6" s="16"/>
      <c r="D6" s="17"/>
      <c r="E6" s="18"/>
      <c r="F6" s="21"/>
    </row>
    <row r="7" spans="1:6" ht="38.25" x14ac:dyDescent="0.25">
      <c r="A7" s="20" t="s">
        <v>24</v>
      </c>
      <c r="B7" s="5" t="s">
        <v>32</v>
      </c>
      <c r="C7" s="16"/>
      <c r="D7" s="17"/>
      <c r="E7" s="18"/>
      <c r="F7" s="21"/>
    </row>
    <row r="8" spans="1:6" x14ac:dyDescent="0.25">
      <c r="A8" s="20"/>
      <c r="B8" s="5"/>
      <c r="C8" s="16" t="s">
        <v>33</v>
      </c>
      <c r="D8" s="17">
        <v>23</v>
      </c>
      <c r="E8" s="1"/>
      <c r="F8" s="21">
        <f>ROUND((D8*E8),2)</f>
        <v>0</v>
      </c>
    </row>
    <row r="9" spans="1:6" x14ac:dyDescent="0.25">
      <c r="A9" s="20"/>
      <c r="B9" s="5"/>
      <c r="C9" s="16"/>
      <c r="D9" s="17"/>
      <c r="E9" s="18"/>
      <c r="F9" s="21"/>
    </row>
    <row r="10" spans="1:6" ht="63.75" x14ac:dyDescent="0.25">
      <c r="A10" s="20" t="s">
        <v>34</v>
      </c>
      <c r="B10" s="5" t="s">
        <v>35</v>
      </c>
      <c r="C10" s="16"/>
      <c r="D10" s="17"/>
      <c r="E10" s="18"/>
      <c r="F10" s="21"/>
    </row>
    <row r="11" spans="1:6" x14ac:dyDescent="0.25">
      <c r="A11" s="20"/>
      <c r="B11" s="5"/>
      <c r="C11" s="16" t="s">
        <v>36</v>
      </c>
      <c r="D11" s="17">
        <v>82</v>
      </c>
      <c r="E11" s="1"/>
      <c r="F11" s="21">
        <f t="shared" ref="F11:F33" si="0">ROUND((D11*E11),2)</f>
        <v>0</v>
      </c>
    </row>
    <row r="12" spans="1:6" x14ac:dyDescent="0.25">
      <c r="A12" s="20"/>
      <c r="B12" s="5"/>
      <c r="C12" s="16"/>
      <c r="D12" s="17"/>
      <c r="E12" s="18"/>
      <c r="F12" s="21"/>
    </row>
    <row r="13" spans="1:6" ht="63.75" x14ac:dyDescent="0.25">
      <c r="A13" s="20" t="s">
        <v>37</v>
      </c>
      <c r="B13" s="5" t="s">
        <v>38</v>
      </c>
      <c r="C13" s="16"/>
      <c r="D13" s="17"/>
      <c r="E13" s="18"/>
      <c r="F13" s="21"/>
    </row>
    <row r="14" spans="1:6" x14ac:dyDescent="0.25">
      <c r="A14" s="20"/>
      <c r="B14" s="5"/>
      <c r="C14" s="16" t="s">
        <v>39</v>
      </c>
      <c r="D14" s="17">
        <v>16</v>
      </c>
      <c r="E14" s="1"/>
      <c r="F14" s="21">
        <f t="shared" si="0"/>
        <v>0</v>
      </c>
    </row>
    <row r="15" spans="1:6" x14ac:dyDescent="0.25">
      <c r="A15" s="20"/>
      <c r="B15" s="5"/>
      <c r="C15" s="16"/>
      <c r="D15" s="17"/>
      <c r="E15" s="18"/>
      <c r="F15" s="21"/>
    </row>
    <row r="16" spans="1:6" ht="63.75" x14ac:dyDescent="0.25">
      <c r="A16" s="20" t="s">
        <v>40</v>
      </c>
      <c r="B16" s="5" t="s">
        <v>41</v>
      </c>
      <c r="C16" s="16"/>
      <c r="D16" s="17"/>
      <c r="E16" s="18"/>
      <c r="F16" s="21"/>
    </row>
    <row r="17" spans="1:6" x14ac:dyDescent="0.25">
      <c r="A17" s="20"/>
      <c r="B17" s="5"/>
      <c r="C17" s="16" t="s">
        <v>39</v>
      </c>
      <c r="D17" s="17">
        <v>48.5</v>
      </c>
      <c r="E17" s="1"/>
      <c r="F17" s="21">
        <f t="shared" si="0"/>
        <v>0</v>
      </c>
    </row>
    <row r="18" spans="1:6" x14ac:dyDescent="0.25">
      <c r="A18" s="20"/>
      <c r="B18" s="5"/>
      <c r="C18" s="16"/>
      <c r="D18" s="17"/>
      <c r="E18" s="18"/>
      <c r="F18" s="21"/>
    </row>
    <row r="19" spans="1:6" ht="63.75" x14ac:dyDescent="0.25">
      <c r="A19" s="20" t="s">
        <v>42</v>
      </c>
      <c r="B19" s="5" t="s">
        <v>43</v>
      </c>
      <c r="C19" s="16"/>
      <c r="D19" s="17"/>
      <c r="E19" s="18"/>
      <c r="F19" s="21"/>
    </row>
    <row r="20" spans="1:6" x14ac:dyDescent="0.25">
      <c r="A20" s="20"/>
      <c r="B20" s="5"/>
      <c r="C20" s="16" t="s">
        <v>39</v>
      </c>
      <c r="D20" s="17">
        <v>25.4</v>
      </c>
      <c r="E20" s="1"/>
      <c r="F20" s="21">
        <f t="shared" si="0"/>
        <v>0</v>
      </c>
    </row>
    <row r="21" spans="1:6" x14ac:dyDescent="0.25">
      <c r="A21" s="20"/>
      <c r="B21" s="5"/>
      <c r="C21" s="16"/>
      <c r="D21" s="17"/>
      <c r="E21" s="18"/>
      <c r="F21" s="21"/>
    </row>
    <row r="22" spans="1:6" ht="76.5" x14ac:dyDescent="0.25">
      <c r="A22" s="20" t="s">
        <v>44</v>
      </c>
      <c r="B22" s="5" t="s">
        <v>45</v>
      </c>
      <c r="C22" s="16"/>
      <c r="D22" s="17"/>
      <c r="E22" s="18"/>
      <c r="F22" s="21"/>
    </row>
    <row r="23" spans="1:6" x14ac:dyDescent="0.25">
      <c r="A23" s="20"/>
      <c r="B23" s="5"/>
      <c r="C23" s="16" t="s">
        <v>39</v>
      </c>
      <c r="D23" s="17">
        <v>67</v>
      </c>
      <c r="E23" s="1"/>
      <c r="F23" s="21">
        <f t="shared" si="0"/>
        <v>0</v>
      </c>
    </row>
    <row r="24" spans="1:6" x14ac:dyDescent="0.25">
      <c r="A24" s="20"/>
      <c r="B24" s="5"/>
      <c r="C24" s="16"/>
      <c r="D24" s="17"/>
      <c r="E24" s="37"/>
      <c r="F24" s="21"/>
    </row>
    <row r="25" spans="1:6" ht="38.25" x14ac:dyDescent="0.25">
      <c r="A25" s="20" t="s">
        <v>46</v>
      </c>
      <c r="B25" s="5" t="s">
        <v>47</v>
      </c>
      <c r="C25" s="22"/>
      <c r="D25" s="5"/>
      <c r="E25" s="18"/>
      <c r="F25" s="21"/>
    </row>
    <row r="26" spans="1:6" x14ac:dyDescent="0.25">
      <c r="A26" s="20"/>
      <c r="B26" s="5"/>
      <c r="C26" s="22" t="s">
        <v>39</v>
      </c>
      <c r="D26" s="17">
        <v>12.7</v>
      </c>
      <c r="E26" s="1"/>
      <c r="F26" s="21">
        <f t="shared" si="0"/>
        <v>0</v>
      </c>
    </row>
    <row r="27" spans="1:6" x14ac:dyDescent="0.25">
      <c r="A27" s="20"/>
      <c r="B27" s="5"/>
      <c r="C27" s="22"/>
      <c r="D27" s="17"/>
      <c r="E27" s="18"/>
      <c r="F27" s="21"/>
    </row>
    <row r="28" spans="1:6" ht="114.75" x14ac:dyDescent="0.25">
      <c r="A28" s="20" t="s">
        <v>48</v>
      </c>
      <c r="B28" s="38" t="s">
        <v>70</v>
      </c>
      <c r="C28" s="22"/>
      <c r="D28" s="5"/>
      <c r="E28" s="18"/>
      <c r="F28" s="21"/>
    </row>
    <row r="29" spans="1:6" x14ac:dyDescent="0.25">
      <c r="A29" s="20"/>
      <c r="B29" s="5"/>
      <c r="C29" s="16" t="s">
        <v>49</v>
      </c>
      <c r="D29" s="17">
        <v>1</v>
      </c>
      <c r="E29" s="1"/>
      <c r="F29" s="21">
        <f t="shared" si="0"/>
        <v>0</v>
      </c>
    </row>
    <row r="30" spans="1:6" x14ac:dyDescent="0.25">
      <c r="A30" s="20"/>
      <c r="B30" s="5"/>
      <c r="C30" s="16"/>
      <c r="D30" s="17"/>
      <c r="E30" s="18"/>
      <c r="F30" s="21"/>
    </row>
    <row r="31" spans="1:6" x14ac:dyDescent="0.25">
      <c r="A31" s="20"/>
      <c r="B31" s="5"/>
      <c r="C31" s="16"/>
      <c r="D31" s="17"/>
      <c r="E31" s="18"/>
      <c r="F31" s="21"/>
    </row>
    <row r="32" spans="1:6" ht="51" x14ac:dyDescent="0.25">
      <c r="A32" s="20" t="s">
        <v>50</v>
      </c>
      <c r="B32" s="5" t="s">
        <v>51</v>
      </c>
      <c r="C32" s="16"/>
      <c r="D32" s="17"/>
      <c r="E32" s="18"/>
      <c r="F32" s="21"/>
    </row>
    <row r="33" spans="1:6" x14ac:dyDescent="0.25">
      <c r="A33" s="20"/>
      <c r="B33" s="5"/>
      <c r="C33" s="16" t="s">
        <v>49</v>
      </c>
      <c r="D33" s="17">
        <v>1</v>
      </c>
      <c r="E33" s="1"/>
      <c r="F33" s="21">
        <f t="shared" si="0"/>
        <v>0</v>
      </c>
    </row>
    <row r="34" spans="1:6" x14ac:dyDescent="0.25">
      <c r="A34" s="20"/>
      <c r="B34" s="5"/>
      <c r="C34" s="16"/>
      <c r="D34" s="17"/>
      <c r="E34" s="18"/>
      <c r="F34" s="21"/>
    </row>
    <row r="35" spans="1:6" ht="15.75" thickBot="1" x14ac:dyDescent="0.3">
      <c r="A35" s="23"/>
      <c r="B35" s="5"/>
      <c r="C35" s="16"/>
      <c r="D35" s="17"/>
      <c r="E35" s="18"/>
      <c r="F35" s="24"/>
    </row>
    <row r="36" spans="1:6" ht="16.5" thickTop="1" x14ac:dyDescent="0.25">
      <c r="A36" s="25" t="str">
        <f>A1</f>
        <v>1.</v>
      </c>
      <c r="B36" s="26" t="str">
        <f>""&amp;B1&amp;" UKUPNO"</f>
        <v>RADOVI DEMONTAŽE I RUŠENJA UKUPNO</v>
      </c>
      <c r="C36" s="27"/>
      <c r="D36" s="28"/>
      <c r="E36" s="28"/>
      <c r="F36" s="29">
        <f>ROUND(SUM(F8:F33),2)</f>
        <v>0</v>
      </c>
    </row>
  </sheetData>
  <sheetProtection algorithmName="SHA-512" hashValue="MJfXQbMuMR2qBrf2tjTDC1EdHPVx4n5gInDqhIXU/ToQQtXt/9pqrE6M449jplsVykriTtWX0S0nwatzLqjw7A==" saltValue="3DGvD/eenS6fr7a0A03NHQ==" spinCount="100000" sheet="1" objects="1" scenarios="1"/>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DD6A9-58C0-4B81-94D1-A3D8DB4EEEC3}">
  <sheetPr>
    <pageSetUpPr fitToPage="1"/>
  </sheetPr>
  <dimension ref="A1:F45"/>
  <sheetViews>
    <sheetView workbookViewId="0">
      <selection activeCell="I2" sqref="I2"/>
    </sheetView>
  </sheetViews>
  <sheetFormatPr defaultRowHeight="15" x14ac:dyDescent="0.25"/>
  <cols>
    <col min="2" max="2" width="41" customWidth="1"/>
    <col min="3" max="3" width="12" customWidth="1"/>
    <col min="4" max="4" width="12.140625" customWidth="1"/>
    <col min="5" max="5" width="13.140625" customWidth="1"/>
    <col min="6" max="6" width="15" customWidth="1"/>
  </cols>
  <sheetData>
    <row r="1" spans="1:6" ht="15.75" x14ac:dyDescent="0.25">
      <c r="A1" s="9"/>
      <c r="B1" s="39" t="s">
        <v>0</v>
      </c>
      <c r="C1" s="10"/>
      <c r="D1" s="10"/>
      <c r="E1" s="11"/>
      <c r="F1" s="11"/>
    </row>
    <row r="2" spans="1:6" ht="252" customHeight="1" x14ac:dyDescent="0.25">
      <c r="A2" s="9"/>
      <c r="B2" s="41" t="s">
        <v>63</v>
      </c>
      <c r="C2" s="41"/>
      <c r="D2" s="41"/>
      <c r="E2" s="41"/>
      <c r="F2" s="41"/>
    </row>
    <row r="3" spans="1:6" x14ac:dyDescent="0.25">
      <c r="A3" s="9"/>
      <c r="B3" s="4"/>
      <c r="C3" s="10"/>
      <c r="D3" s="10"/>
      <c r="E3" s="11"/>
      <c r="F3" s="11"/>
    </row>
    <row r="4" spans="1:6" ht="15.75" x14ac:dyDescent="0.25">
      <c r="A4" s="6" t="s">
        <v>24</v>
      </c>
      <c r="B4" s="3" t="s">
        <v>25</v>
      </c>
      <c r="C4" s="8"/>
      <c r="D4" s="8"/>
      <c r="E4" s="8"/>
      <c r="F4" s="8"/>
    </row>
    <row r="5" spans="1:6" x14ac:dyDescent="0.25">
      <c r="A5" s="9"/>
      <c r="B5" s="4"/>
      <c r="C5" s="10"/>
      <c r="D5" s="10"/>
      <c r="E5" s="11"/>
      <c r="F5" s="11"/>
    </row>
    <row r="6" spans="1:6" x14ac:dyDescent="0.25">
      <c r="A6" s="9"/>
      <c r="B6" s="4"/>
      <c r="C6" s="10"/>
      <c r="D6" s="10"/>
      <c r="E6" s="11"/>
      <c r="F6" s="11"/>
    </row>
    <row r="7" spans="1:6" ht="15.75" thickBot="1" x14ac:dyDescent="0.3">
      <c r="A7" s="12" t="s">
        <v>26</v>
      </c>
      <c r="B7" s="13" t="s">
        <v>27</v>
      </c>
      <c r="C7" s="14" t="s">
        <v>28</v>
      </c>
      <c r="D7" s="14" t="s">
        <v>29</v>
      </c>
      <c r="E7" s="14" t="s">
        <v>30</v>
      </c>
      <c r="F7" s="14" t="s">
        <v>31</v>
      </c>
    </row>
    <row r="8" spans="1:6" ht="15.75" thickTop="1" x14ac:dyDescent="0.25">
      <c r="A8" s="15"/>
      <c r="B8" s="5"/>
      <c r="C8" s="16"/>
      <c r="D8" s="17"/>
      <c r="E8" s="18"/>
      <c r="F8" s="19"/>
    </row>
    <row r="9" spans="1:6" x14ac:dyDescent="0.25">
      <c r="A9" s="20"/>
      <c r="B9" s="5"/>
      <c r="C9" s="16"/>
      <c r="D9" s="17"/>
      <c r="E9" s="18"/>
      <c r="F9" s="21"/>
    </row>
    <row r="10" spans="1:6" ht="51" x14ac:dyDescent="0.25">
      <c r="A10" s="20" t="s">
        <v>24</v>
      </c>
      <c r="B10" s="5" t="s">
        <v>32</v>
      </c>
      <c r="C10" s="16"/>
      <c r="D10" s="17"/>
      <c r="E10" s="18"/>
      <c r="F10" s="21"/>
    </row>
    <row r="11" spans="1:6" x14ac:dyDescent="0.25">
      <c r="A11" s="20"/>
      <c r="B11" s="5"/>
      <c r="C11" s="16" t="s">
        <v>33</v>
      </c>
      <c r="D11" s="17">
        <v>23</v>
      </c>
      <c r="E11" s="1"/>
      <c r="F11" s="21">
        <f>D11*E11</f>
        <v>0</v>
      </c>
    </row>
    <row r="12" spans="1:6" x14ac:dyDescent="0.25">
      <c r="A12" s="20"/>
      <c r="B12" s="5"/>
      <c r="C12" s="16"/>
      <c r="D12" s="17"/>
      <c r="E12" s="18"/>
      <c r="F12" s="21"/>
    </row>
    <row r="13" spans="1:6" ht="255" x14ac:dyDescent="0.25">
      <c r="A13" s="20" t="s">
        <v>34</v>
      </c>
      <c r="B13" s="40" t="s">
        <v>67</v>
      </c>
      <c r="C13" s="16"/>
      <c r="D13" s="17"/>
      <c r="E13" s="18"/>
      <c r="F13" s="21"/>
    </row>
    <row r="14" spans="1:6" x14ac:dyDescent="0.25">
      <c r="A14" s="20"/>
      <c r="B14" s="5"/>
      <c r="C14" s="16" t="s">
        <v>36</v>
      </c>
      <c r="D14" s="17">
        <v>520</v>
      </c>
      <c r="E14" s="1"/>
      <c r="F14" s="21">
        <f>D14*E14</f>
        <v>0</v>
      </c>
    </row>
    <row r="15" spans="1:6" x14ac:dyDescent="0.25">
      <c r="A15" s="20"/>
      <c r="B15" s="5"/>
      <c r="C15" s="16"/>
      <c r="D15" s="17"/>
      <c r="E15" s="18"/>
      <c r="F15" s="21"/>
    </row>
    <row r="16" spans="1:6" ht="27.75" customHeight="1" x14ac:dyDescent="0.25">
      <c r="A16" s="20" t="s">
        <v>64</v>
      </c>
      <c r="B16" s="38" t="s">
        <v>65</v>
      </c>
      <c r="C16" s="16"/>
      <c r="D16" s="17"/>
      <c r="E16" s="18"/>
      <c r="F16" s="21"/>
    </row>
    <row r="17" spans="1:6" x14ac:dyDescent="0.25">
      <c r="A17" s="20"/>
      <c r="B17" s="5"/>
      <c r="C17" s="16" t="s">
        <v>36</v>
      </c>
      <c r="D17" s="17">
        <v>520</v>
      </c>
      <c r="E17" s="1"/>
      <c r="F17" s="21">
        <f>D17*E17</f>
        <v>0</v>
      </c>
    </row>
    <row r="18" spans="1:6" x14ac:dyDescent="0.25">
      <c r="A18" s="20"/>
      <c r="B18" s="5"/>
      <c r="C18" s="16"/>
      <c r="D18" s="17"/>
      <c r="E18" s="18"/>
      <c r="F18" s="21"/>
    </row>
    <row r="19" spans="1:6" ht="51" x14ac:dyDescent="0.25">
      <c r="A19" s="20" t="s">
        <v>37</v>
      </c>
      <c r="B19" s="5" t="s">
        <v>52</v>
      </c>
      <c r="C19" s="16"/>
      <c r="D19" s="17"/>
      <c r="E19" s="18"/>
      <c r="F19" s="21"/>
    </row>
    <row r="20" spans="1:6" x14ac:dyDescent="0.25">
      <c r="A20" s="20"/>
      <c r="B20" s="5"/>
      <c r="C20" s="16" t="s">
        <v>36</v>
      </c>
      <c r="D20" s="17">
        <v>460</v>
      </c>
      <c r="E20" s="1"/>
      <c r="F20" s="21">
        <f>D20*E20</f>
        <v>0</v>
      </c>
    </row>
    <row r="21" spans="1:6" x14ac:dyDescent="0.25">
      <c r="A21" s="20"/>
      <c r="B21" s="5"/>
      <c r="C21" s="16"/>
      <c r="D21" s="17"/>
      <c r="E21" s="18"/>
      <c r="F21" s="21"/>
    </row>
    <row r="22" spans="1:6" ht="216.75" x14ac:dyDescent="0.25">
      <c r="A22" s="20" t="s">
        <v>40</v>
      </c>
      <c r="B22" s="38" t="s">
        <v>68</v>
      </c>
      <c r="C22" s="16"/>
      <c r="D22" s="17"/>
      <c r="E22" s="18"/>
      <c r="F22" s="21"/>
    </row>
    <row r="23" spans="1:6" x14ac:dyDescent="0.25">
      <c r="A23" s="20"/>
      <c r="B23" s="5"/>
      <c r="C23" s="16" t="s">
        <v>36</v>
      </c>
      <c r="D23" s="17">
        <v>485</v>
      </c>
      <c r="E23" s="1"/>
      <c r="F23" s="21">
        <f>D23*E23</f>
        <v>0</v>
      </c>
    </row>
    <row r="24" spans="1:6" x14ac:dyDescent="0.25">
      <c r="A24" s="20"/>
      <c r="B24" s="5"/>
      <c r="C24" s="16"/>
      <c r="D24" s="17"/>
      <c r="E24" s="18"/>
      <c r="F24" s="21"/>
    </row>
    <row r="25" spans="1:6" ht="25.5" x14ac:dyDescent="0.25">
      <c r="A25" s="20" t="s">
        <v>66</v>
      </c>
      <c r="B25" s="38" t="s">
        <v>54</v>
      </c>
      <c r="C25" s="16"/>
      <c r="D25" s="17"/>
      <c r="E25" s="18"/>
      <c r="F25" s="21"/>
    </row>
    <row r="26" spans="1:6" x14ac:dyDescent="0.25">
      <c r="A26" s="20"/>
      <c r="B26" s="5"/>
      <c r="C26" s="16" t="s">
        <v>36</v>
      </c>
      <c r="D26" s="17">
        <v>485</v>
      </c>
      <c r="E26" s="1"/>
      <c r="F26" s="21">
        <f>D26*E26</f>
        <v>0</v>
      </c>
    </row>
    <row r="27" spans="1:6" x14ac:dyDescent="0.25">
      <c r="A27" s="20"/>
      <c r="B27" s="5"/>
      <c r="C27" s="16"/>
      <c r="D27" s="17"/>
      <c r="E27" s="18"/>
      <c r="F27" s="21"/>
    </row>
    <row r="28" spans="1:6" ht="25.5" x14ac:dyDescent="0.25">
      <c r="A28" s="20" t="s">
        <v>42</v>
      </c>
      <c r="B28" s="5" t="s">
        <v>53</v>
      </c>
      <c r="C28" s="16"/>
      <c r="D28" s="17"/>
      <c r="E28" s="18"/>
      <c r="F28" s="21"/>
    </row>
    <row r="29" spans="1:6" x14ac:dyDescent="0.25">
      <c r="A29" s="20"/>
      <c r="B29" s="5"/>
      <c r="C29" s="16" t="s">
        <v>39</v>
      </c>
      <c r="D29" s="17">
        <v>30</v>
      </c>
      <c r="E29" s="1"/>
      <c r="F29" s="21">
        <f>D29*E29</f>
        <v>0</v>
      </c>
    </row>
    <row r="30" spans="1:6" x14ac:dyDescent="0.25">
      <c r="A30" s="20"/>
      <c r="B30" s="5"/>
      <c r="C30" s="16" t="s">
        <v>36</v>
      </c>
      <c r="D30" s="17">
        <v>485</v>
      </c>
      <c r="E30" s="1"/>
      <c r="F30" s="21">
        <f>D30*E30</f>
        <v>0</v>
      </c>
    </row>
    <row r="31" spans="1:6" x14ac:dyDescent="0.25">
      <c r="A31" s="20"/>
      <c r="B31" s="5"/>
      <c r="C31" s="16"/>
      <c r="D31" s="17"/>
      <c r="E31" s="18"/>
      <c r="F31" s="21"/>
    </row>
    <row r="32" spans="1:6" ht="51" x14ac:dyDescent="0.25">
      <c r="A32" s="20" t="s">
        <v>44</v>
      </c>
      <c r="B32" s="5" t="s">
        <v>55</v>
      </c>
      <c r="C32" s="16"/>
      <c r="D32" s="17"/>
      <c r="E32" s="18"/>
      <c r="F32" s="21"/>
    </row>
    <row r="33" spans="1:6" x14ac:dyDescent="0.25">
      <c r="A33" s="20"/>
      <c r="B33" s="5"/>
      <c r="C33" s="16" t="s">
        <v>39</v>
      </c>
      <c r="D33" s="17">
        <v>115</v>
      </c>
      <c r="E33" s="1"/>
      <c r="F33" s="21">
        <f>D33*E33</f>
        <v>0</v>
      </c>
    </row>
    <row r="34" spans="1:6" x14ac:dyDescent="0.25">
      <c r="A34" s="20"/>
      <c r="B34" s="5"/>
      <c r="C34" s="16"/>
      <c r="D34" s="17"/>
      <c r="E34" s="18"/>
      <c r="F34" s="21"/>
    </row>
    <row r="35" spans="1:6" ht="51" x14ac:dyDescent="0.25">
      <c r="A35" s="20" t="s">
        <v>46</v>
      </c>
      <c r="B35" s="5" t="s">
        <v>56</v>
      </c>
      <c r="C35" s="16"/>
      <c r="D35" s="17"/>
      <c r="E35" s="18"/>
      <c r="F35" s="21"/>
    </row>
    <row r="36" spans="1:6" x14ac:dyDescent="0.25">
      <c r="A36" s="20"/>
      <c r="B36" s="5"/>
      <c r="C36" s="16" t="s">
        <v>39</v>
      </c>
      <c r="D36" s="17">
        <v>80</v>
      </c>
      <c r="E36" s="1"/>
      <c r="F36" s="21">
        <f>D36*E36</f>
        <v>0</v>
      </c>
    </row>
    <row r="37" spans="1:6" x14ac:dyDescent="0.25">
      <c r="A37" s="20"/>
      <c r="B37" s="5"/>
      <c r="C37" s="16"/>
      <c r="D37" s="17"/>
      <c r="E37" s="18"/>
      <c r="F37" s="21"/>
    </row>
    <row r="38" spans="1:6" ht="369.75" x14ac:dyDescent="0.25">
      <c r="A38" s="20" t="s">
        <v>48</v>
      </c>
      <c r="B38" s="38" t="s">
        <v>69</v>
      </c>
      <c r="C38" s="16"/>
      <c r="D38" s="17"/>
      <c r="E38" s="18"/>
      <c r="F38" s="21"/>
    </row>
    <row r="39" spans="1:6" x14ac:dyDescent="0.25">
      <c r="A39" s="20"/>
      <c r="B39" s="5"/>
      <c r="C39" s="16" t="s">
        <v>49</v>
      </c>
      <c r="D39" s="17">
        <v>1</v>
      </c>
      <c r="E39" s="1"/>
      <c r="F39" s="21">
        <f>D39*E39</f>
        <v>0</v>
      </c>
    </row>
    <row r="40" spans="1:6" x14ac:dyDescent="0.25">
      <c r="A40" s="20"/>
      <c r="B40" s="5"/>
      <c r="C40" s="16"/>
      <c r="D40" s="17"/>
      <c r="E40" s="18"/>
      <c r="F40" s="21"/>
    </row>
    <row r="41" spans="1:6" ht="51" x14ac:dyDescent="0.25">
      <c r="A41" s="20" t="s">
        <v>50</v>
      </c>
      <c r="B41" s="5" t="s">
        <v>51</v>
      </c>
      <c r="C41" s="16"/>
      <c r="D41" s="17"/>
      <c r="E41" s="18"/>
      <c r="F41" s="21"/>
    </row>
    <row r="42" spans="1:6" x14ac:dyDescent="0.25">
      <c r="A42" s="20"/>
      <c r="B42" s="5"/>
      <c r="C42" s="16" t="s">
        <v>49</v>
      </c>
      <c r="D42" s="17">
        <v>1</v>
      </c>
      <c r="E42" s="1"/>
      <c r="F42" s="21">
        <f>D42*E42</f>
        <v>0</v>
      </c>
    </row>
    <row r="43" spans="1:6" x14ac:dyDescent="0.25">
      <c r="A43" s="20"/>
      <c r="B43" s="5"/>
      <c r="C43" s="16"/>
      <c r="D43" s="17"/>
      <c r="E43" s="18"/>
      <c r="F43" s="21"/>
    </row>
    <row r="44" spans="1:6" ht="15.75" thickBot="1" x14ac:dyDescent="0.3">
      <c r="A44" s="23"/>
      <c r="B44" s="5"/>
      <c r="C44" s="16"/>
      <c r="D44" s="17"/>
      <c r="E44" s="18"/>
      <c r="F44" s="24"/>
    </row>
    <row r="45" spans="1:6" ht="16.5" thickTop="1" x14ac:dyDescent="0.25">
      <c r="A45" s="25" t="str">
        <f>A4</f>
        <v>1.</v>
      </c>
      <c r="B45" s="26" t="str">
        <f>""&amp;B4&amp;" UKUPNO"</f>
        <v>RADOVI DEMONTAŽE I RUŠENJA UKUPNO</v>
      </c>
      <c r="C45" s="28"/>
      <c r="D45" s="28"/>
      <c r="E45" s="28"/>
      <c r="F45" s="29">
        <f>SUM(F11:F42)</f>
        <v>0</v>
      </c>
    </row>
  </sheetData>
  <sheetProtection algorithmName="SHA-512" hashValue="zdFUz/kwgK+4GZHflbqAz6v009M5PRwaE6msf7W5IwhC3n7T+6raG4g9XWmTgIiDaxnImIw1BR65ITZE+XT6eQ==" saltValue="R7JXG8B3pBKAn3oWOkq8KQ==" spinCount="100000" sheet="1" objects="1" scenarios="1"/>
  <mergeCells count="1">
    <mergeCell ref="B2:F2"/>
  </mergeCells>
  <pageMargins left="0.7" right="0.7" top="0.75" bottom="0.75" header="0.3" footer="0.3"/>
  <pageSetup paperSize="9"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D070B-904E-468B-B344-E691E6D09EB2}">
  <dimension ref="A5:D14"/>
  <sheetViews>
    <sheetView workbookViewId="0">
      <selection activeCell="J30" sqref="J30"/>
    </sheetView>
  </sheetViews>
  <sheetFormatPr defaultRowHeight="15" x14ac:dyDescent="0.25"/>
  <cols>
    <col min="3" max="3" width="67.5703125" customWidth="1"/>
    <col min="4" max="4" width="18.140625" customWidth="1"/>
  </cols>
  <sheetData>
    <row r="5" spans="1:4" ht="18" x14ac:dyDescent="0.25">
      <c r="A5" s="42" t="s">
        <v>57</v>
      </c>
      <c r="B5" s="42"/>
      <c r="C5" s="42"/>
      <c r="D5" s="42"/>
    </row>
    <row r="6" spans="1:4" ht="15.75" x14ac:dyDescent="0.25">
      <c r="A6" s="30"/>
      <c r="B6" s="31"/>
      <c r="C6" s="30"/>
      <c r="D6" s="32"/>
    </row>
    <row r="7" spans="1:4" ht="15.75" x14ac:dyDescent="0.25">
      <c r="A7" s="30"/>
      <c r="B7" s="31"/>
      <c r="C7" s="30"/>
      <c r="D7" s="32"/>
    </row>
    <row r="8" spans="1:4" ht="15.75" x14ac:dyDescent="0.25">
      <c r="A8" s="30"/>
      <c r="B8" s="31" t="s">
        <v>24</v>
      </c>
      <c r="C8" s="30" t="s">
        <v>61</v>
      </c>
      <c r="D8" s="32">
        <f>'Vila Sofija'!F36</f>
        <v>0</v>
      </c>
    </row>
    <row r="9" spans="1:4" ht="15.75" x14ac:dyDescent="0.25">
      <c r="A9" s="30"/>
      <c r="B9" s="31" t="s">
        <v>34</v>
      </c>
      <c r="C9" s="30" t="s">
        <v>62</v>
      </c>
      <c r="D9" s="32">
        <f>'Dječji vrtić Pod gradom'!F45</f>
        <v>0</v>
      </c>
    </row>
    <row r="10" spans="1:4" ht="16.5" thickBot="1" x14ac:dyDescent="0.3">
      <c r="A10" s="30"/>
      <c r="B10" s="31"/>
      <c r="C10" s="30"/>
      <c r="D10" s="32"/>
    </row>
    <row r="11" spans="1:4" ht="16.5" thickTop="1" x14ac:dyDescent="0.25">
      <c r="A11" s="30"/>
      <c r="B11" s="33"/>
      <c r="C11" s="34"/>
      <c r="D11" s="35"/>
    </row>
    <row r="12" spans="1:4" ht="15.75" x14ac:dyDescent="0.25">
      <c r="A12" s="30"/>
      <c r="B12" s="31"/>
      <c r="C12" s="36" t="s">
        <v>58</v>
      </c>
      <c r="D12" s="32">
        <f>ROUND(SUM(D8:D9),2)</f>
        <v>0</v>
      </c>
    </row>
    <row r="13" spans="1:4" ht="15.75" x14ac:dyDescent="0.25">
      <c r="A13" s="30"/>
      <c r="B13" s="31"/>
      <c r="C13" s="36" t="s">
        <v>59</v>
      </c>
      <c r="D13" s="32">
        <f>ROUND((D12*0.25),2)</f>
        <v>0</v>
      </c>
    </row>
    <row r="14" spans="1:4" ht="15.75" x14ac:dyDescent="0.25">
      <c r="A14" s="30"/>
      <c r="B14" s="31"/>
      <c r="C14" s="36" t="s">
        <v>60</v>
      </c>
      <c r="D14" s="32">
        <f>ROUND(SUM(D12:D13),2)</f>
        <v>0</v>
      </c>
    </row>
  </sheetData>
  <sheetProtection algorithmName="SHA-512" hashValue="rVrLIUbopOqf0vj7484u7kyr2h/H2B0/LeYL/hBesbgVOUQgs1MeYuDPIp+yu5XS6oQ9QAI5X2OIIpJz/kC2uw==" saltValue="g8NeAWxbbhX2U0oqiDyaFg==" spinCount="100000" sheet="1" objects="1" scenarios="1"/>
  <mergeCells count="1">
    <mergeCell ref="A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Opći</vt:lpstr>
      <vt:lpstr>Vila Sofija</vt:lpstr>
      <vt:lpstr>Dječji vrtić Pod gradom</vt:lpstr>
      <vt:lpstr>Rekapitulacija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Pavlović</dc:creator>
  <cp:lastModifiedBy>Paula Pavlović</cp:lastModifiedBy>
  <cp:lastPrinted>2023-05-17T10:51:20Z</cp:lastPrinted>
  <dcterms:created xsi:type="dcterms:W3CDTF">2023-05-04T05:36:04Z</dcterms:created>
  <dcterms:modified xsi:type="dcterms:W3CDTF">2023-05-17T12:29:29Z</dcterms:modified>
</cp:coreProperties>
</file>