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6" windowHeight="13176"/>
  </bookViews>
  <sheets>
    <sheet name="Lis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2" i="1"/>
  <c r="I279"/>
  <c r="I277"/>
  <c r="I275"/>
  <c r="I272"/>
  <c r="I269"/>
  <c r="I267"/>
  <c r="I265"/>
  <c r="I263"/>
  <c r="I260"/>
  <c r="I258"/>
  <c r="I253"/>
  <c r="I248"/>
  <c r="I246"/>
  <c r="I244"/>
  <c r="I240"/>
  <c r="I237"/>
  <c r="I235"/>
  <c r="I230"/>
  <c r="I227"/>
  <c r="I223"/>
  <c r="I220"/>
  <c r="I214"/>
  <c r="I210"/>
  <c r="I206"/>
  <c r="I201"/>
  <c r="I196"/>
  <c r="I193"/>
  <c r="I186"/>
  <c r="I183"/>
  <c r="I181"/>
  <c r="I178"/>
  <c r="I175"/>
  <c r="I173"/>
  <c r="G173"/>
  <c r="H173"/>
  <c r="F173"/>
  <c r="I169"/>
  <c r="I166"/>
  <c r="I164"/>
  <c r="I162"/>
  <c r="I160"/>
  <c r="I157"/>
  <c r="I154"/>
  <c r="I152"/>
  <c r="I148"/>
  <c r="I146"/>
  <c r="I144"/>
  <c r="I139"/>
  <c r="I136"/>
  <c r="I134"/>
  <c r="I131"/>
  <c r="I129"/>
  <c r="I124"/>
  <c r="I122"/>
  <c r="I119"/>
  <c r="I114"/>
  <c r="I111"/>
  <c r="I109"/>
  <c r="I102"/>
  <c r="I99"/>
  <c r="I95"/>
  <c r="I92"/>
  <c r="I88"/>
  <c r="I86"/>
  <c r="I77"/>
  <c r="I75"/>
  <c r="I73"/>
  <c r="I70"/>
  <c r="I68"/>
  <c r="I66"/>
  <c r="I64"/>
  <c r="I61"/>
  <c r="I59"/>
  <c r="I57"/>
  <c r="I52"/>
  <c r="I49"/>
  <c r="I46"/>
  <c r="I41"/>
  <c r="I39"/>
  <c r="I32"/>
  <c r="I26"/>
  <c r="I24"/>
  <c r="I22"/>
  <c r="I20"/>
  <c r="I17"/>
  <c r="I15"/>
  <c r="I12"/>
  <c r="I9"/>
  <c r="I4"/>
  <c r="F12"/>
  <c r="F15"/>
  <c r="F17"/>
  <c r="F20"/>
  <c r="F22"/>
  <c r="F24"/>
  <c r="F26"/>
  <c r="F32"/>
  <c r="F39"/>
  <c r="F41"/>
  <c r="F46"/>
  <c r="F49"/>
  <c r="F52"/>
  <c r="F57"/>
  <c r="F59"/>
  <c r="F61"/>
  <c r="F64"/>
  <c r="F66"/>
  <c r="F68"/>
  <c r="F70"/>
  <c r="F73"/>
  <c r="F75"/>
  <c r="F77"/>
  <c r="F86"/>
  <c r="F88"/>
  <c r="F92"/>
  <c r="F95"/>
  <c r="F99"/>
  <c r="F102"/>
  <c r="F109"/>
  <c r="F111"/>
  <c r="F114"/>
  <c r="F119"/>
  <c r="F122"/>
  <c r="F124"/>
  <c r="F129"/>
  <c r="F131"/>
  <c r="F134"/>
  <c r="F136"/>
  <c r="F139"/>
  <c r="F144"/>
  <c r="F146"/>
  <c r="F148"/>
  <c r="F150"/>
  <c r="F152"/>
  <c r="F154"/>
  <c r="F157"/>
  <c r="F160"/>
  <c r="F162"/>
  <c r="F164"/>
  <c r="F166"/>
  <c r="F169"/>
  <c r="F175"/>
  <c r="F178"/>
  <c r="F181"/>
  <c r="F183"/>
  <c r="F186"/>
  <c r="F193"/>
  <c r="F196"/>
  <c r="F201"/>
  <c r="F206"/>
  <c r="F210"/>
  <c r="F214"/>
  <c r="F220"/>
  <c r="F223"/>
  <c r="F227"/>
  <c r="F230"/>
  <c r="F235"/>
  <c r="F237"/>
  <c r="F240"/>
  <c r="F244"/>
  <c r="F246"/>
  <c r="F248"/>
  <c r="F253"/>
  <c r="F258"/>
  <c r="F260"/>
  <c r="F263"/>
  <c r="F265"/>
  <c r="F267"/>
  <c r="F269"/>
  <c r="F272"/>
  <c r="F275"/>
  <c r="F277"/>
  <c r="F279"/>
  <c r="F282"/>
  <c r="F286"/>
  <c r="H177"/>
  <c r="H171"/>
  <c r="H38"/>
  <c r="H37"/>
  <c r="H35"/>
  <c r="H36"/>
  <c r="G258"/>
  <c r="H259"/>
  <c r="H258" s="1"/>
  <c r="G253"/>
  <c r="H257"/>
  <c r="G214"/>
  <c r="G196"/>
  <c r="H199"/>
  <c r="H200"/>
  <c r="G183"/>
  <c r="H185"/>
  <c r="G181"/>
  <c r="G175"/>
  <c r="H172"/>
  <c r="H170"/>
  <c r="G169"/>
  <c r="H153"/>
  <c r="H152" s="1"/>
  <c r="G152"/>
  <c r="G139"/>
  <c r="H141"/>
  <c r="G111"/>
  <c r="G99"/>
  <c r="H101"/>
  <c r="G92"/>
  <c r="H91"/>
  <c r="H90"/>
  <c r="G77"/>
  <c r="H79"/>
  <c r="G41"/>
  <c r="H43"/>
  <c r="H44"/>
  <c r="G32"/>
  <c r="H93" l="1"/>
  <c r="H182"/>
  <c r="H169"/>
  <c r="H140"/>
  <c r="H142"/>
  <c r="H143"/>
  <c r="H181" l="1"/>
  <c r="H139"/>
  <c r="H112"/>
  <c r="H113"/>
  <c r="H34"/>
  <c r="H111" l="1"/>
  <c r="H10"/>
  <c r="G9"/>
  <c r="H6"/>
  <c r="G282" l="1"/>
  <c r="G88"/>
  <c r="H217" l="1"/>
  <c r="G162"/>
  <c r="H163"/>
  <c r="H162" l="1"/>
  <c r="G277"/>
  <c r="H278"/>
  <c r="G246"/>
  <c r="H247"/>
  <c r="H245"/>
  <c r="G244"/>
  <c r="G240"/>
  <c r="H242"/>
  <c r="H229"/>
  <c r="H228"/>
  <c r="G227"/>
  <c r="G220"/>
  <c r="H221"/>
  <c r="H277" l="1"/>
  <c r="H244"/>
  <c r="H246"/>
  <c r="H227"/>
  <c r="H208" l="1"/>
  <c r="G206"/>
  <c r="G201"/>
  <c r="H205"/>
  <c r="H203"/>
  <c r="G186"/>
  <c r="H190"/>
  <c r="H188"/>
  <c r="G178"/>
  <c r="G166"/>
  <c r="H167"/>
  <c r="G157"/>
  <c r="H158"/>
  <c r="H138"/>
  <c r="H137"/>
  <c r="G136"/>
  <c r="H135"/>
  <c r="G134"/>
  <c r="G131"/>
  <c r="H133"/>
  <c r="H132"/>
  <c r="G129"/>
  <c r="H130"/>
  <c r="G114"/>
  <c r="H117"/>
  <c r="H118"/>
  <c r="H115"/>
  <c r="G102"/>
  <c r="H107"/>
  <c r="H85"/>
  <c r="H82"/>
  <c r="H80"/>
  <c r="G70"/>
  <c r="H71"/>
  <c r="G61"/>
  <c r="H62"/>
  <c r="G49"/>
  <c r="H51"/>
  <c r="G46"/>
  <c r="H48"/>
  <c r="H29"/>
  <c r="H134" l="1"/>
  <c r="H129"/>
  <c r="H136"/>
  <c r="H131"/>
  <c r="H23"/>
  <c r="G22"/>
  <c r="H19"/>
  <c r="G17"/>
  <c r="H22" l="1"/>
  <c r="H287"/>
  <c r="H285"/>
  <c r="H283"/>
  <c r="H281"/>
  <c r="H280"/>
  <c r="H276"/>
  <c r="H274"/>
  <c r="H273"/>
  <c r="H271"/>
  <c r="H270"/>
  <c r="H268"/>
  <c r="H266"/>
  <c r="H264"/>
  <c r="H262"/>
  <c r="H261"/>
  <c r="H256"/>
  <c r="H255"/>
  <c r="H243"/>
  <c r="H239"/>
  <c r="H238"/>
  <c r="H236"/>
  <c r="H234"/>
  <c r="H233"/>
  <c r="H226"/>
  <c r="H224"/>
  <c r="H222"/>
  <c r="H218"/>
  <c r="H216"/>
  <c r="H213"/>
  <c r="H212"/>
  <c r="H209"/>
  <c r="H204"/>
  <c r="H198"/>
  <c r="H195"/>
  <c r="H192"/>
  <c r="H189"/>
  <c r="H187"/>
  <c r="H184"/>
  <c r="H180"/>
  <c r="H176"/>
  <c r="H168"/>
  <c r="H165"/>
  <c r="H161"/>
  <c r="H159"/>
  <c r="H156"/>
  <c r="H155"/>
  <c r="H151"/>
  <c r="H149"/>
  <c r="H147"/>
  <c r="H145"/>
  <c r="H128"/>
  <c r="H123"/>
  <c r="H121"/>
  <c r="H116"/>
  <c r="H110"/>
  <c r="H108"/>
  <c r="H100"/>
  <c r="H96"/>
  <c r="H94"/>
  <c r="H87"/>
  <c r="H83"/>
  <c r="H81"/>
  <c r="H84"/>
  <c r="H76"/>
  <c r="H74"/>
  <c r="H72"/>
  <c r="H69"/>
  <c r="H67"/>
  <c r="H65"/>
  <c r="H63"/>
  <c r="H60"/>
  <c r="H58"/>
  <c r="H56"/>
  <c r="H55"/>
  <c r="H54"/>
  <c r="H50"/>
  <c r="H47"/>
  <c r="H45"/>
  <c r="H42"/>
  <c r="H40"/>
  <c r="H32"/>
  <c r="H31"/>
  <c r="H30"/>
  <c r="H28"/>
  <c r="H25"/>
  <c r="H21"/>
  <c r="H18"/>
  <c r="H16"/>
  <c r="H14"/>
  <c r="H11"/>
  <c r="H7"/>
  <c r="H8"/>
  <c r="H5"/>
  <c r="H49" l="1"/>
  <c r="H102"/>
  <c r="H92"/>
  <c r="H178"/>
  <c r="H206"/>
  <c r="H75"/>
  <c r="H157"/>
  <c r="H175"/>
  <c r="H201"/>
  <c r="H17"/>
  <c r="H9"/>
  <c r="H61"/>
  <c r="H70"/>
  <c r="H114"/>
  <c r="H183"/>
  <c r="H220"/>
  <c r="H46"/>
  <c r="H99"/>
  <c r="H166"/>
  <c r="H196"/>
  <c r="H286"/>
  <c r="H240"/>
  <c r="H253"/>
  <c r="H214"/>
  <c r="H77"/>
  <c r="H41"/>
  <c r="H186"/>
  <c r="G248"/>
  <c r="H248"/>
  <c r="G73" l="1"/>
  <c r="H73"/>
  <c r="H282" l="1"/>
  <c r="G279" l="1"/>
  <c r="H279"/>
  <c r="G275"/>
  <c r="H275"/>
  <c r="G272"/>
  <c r="H272"/>
  <c r="G269"/>
  <c r="H269"/>
  <c r="G260"/>
  <c r="H260"/>
  <c r="G237"/>
  <c r="H237"/>
  <c r="G223"/>
  <c r="H223"/>
  <c r="G154"/>
  <c r="H154"/>
  <c r="G146"/>
  <c r="H146"/>
  <c r="G148" l="1"/>
  <c r="H148"/>
  <c r="G122"/>
  <c r="H122"/>
  <c r="H124"/>
  <c r="G124"/>
  <c r="G64"/>
  <c r="H64"/>
  <c r="H4" l="1"/>
  <c r="H284"/>
  <c r="G286"/>
  <c r="H267"/>
  <c r="G267"/>
  <c r="H265"/>
  <c r="G265"/>
  <c r="H263"/>
  <c r="G263"/>
  <c r="H235"/>
  <c r="G235"/>
  <c r="H230"/>
  <c r="G230"/>
  <c r="H210"/>
  <c r="G210"/>
  <c r="H193"/>
  <c r="G193"/>
  <c r="H164"/>
  <c r="G164"/>
  <c r="H160"/>
  <c r="G160"/>
  <c r="H150"/>
  <c r="G150"/>
  <c r="H144"/>
  <c r="G144"/>
  <c r="H119"/>
  <c r="G119"/>
  <c r="H109"/>
  <c r="G109"/>
  <c r="H95"/>
  <c r="G95"/>
  <c r="H88"/>
  <c r="H86"/>
  <c r="G86"/>
  <c r="G75"/>
  <c r="H68"/>
  <c r="G68"/>
  <c r="H66"/>
  <c r="G66"/>
  <c r="G59"/>
  <c r="H59"/>
  <c r="H57"/>
  <c r="G57"/>
  <c r="H52"/>
  <c r="G52"/>
  <c r="H39"/>
  <c r="G39"/>
  <c r="H26"/>
  <c r="G26"/>
  <c r="H24"/>
  <c r="G24"/>
  <c r="H20"/>
  <c r="G20"/>
  <c r="H15"/>
  <c r="G15"/>
  <c r="H12"/>
  <c r="G12"/>
  <c r="G4"/>
</calcChain>
</file>

<file path=xl/sharedStrings.xml><?xml version="1.0" encoding="utf-8"?>
<sst xmlns="http://schemas.openxmlformats.org/spreadsheetml/2006/main" count="839" uniqueCount="304">
  <si>
    <t>CILJ</t>
  </si>
  <si>
    <t>PRIORITET</t>
  </si>
  <si>
    <t>PROGRAM U PRORAČUNU</t>
  </si>
  <si>
    <t>NAČIN OSTVARENJA CILJA</t>
  </si>
  <si>
    <t>POKAZATELJ REZULTATA</t>
  </si>
  <si>
    <t>POLAZNA VRIJEDNOST</t>
  </si>
  <si>
    <t>CILJANA VRIJEDNOST</t>
  </si>
  <si>
    <t>ORG. JEDINICA</t>
  </si>
  <si>
    <t>IZVOR</t>
  </si>
  <si>
    <t>Izvor 1.0. Opći prihodi i primici</t>
  </si>
  <si>
    <t>3. Ostvariti bolju kvalitetu života, javnih usluga te socijalnu uključenost svih skupina stanovništva grada</t>
  </si>
  <si>
    <t>3.2 Poboljšati pokrivenost socijalnim uslugama u gradu</t>
  </si>
  <si>
    <t>1400 Održavanje komunalne infrastrukture</t>
  </si>
  <si>
    <t>3.2.1 Poboljšanje postojeće infrastrukture</t>
  </si>
  <si>
    <t>A140001 Održavanje prometnica i mostova</t>
  </si>
  <si>
    <t>003 01</t>
  </si>
  <si>
    <t>Izvor 4.0. Prihodi za posebne namjene</t>
  </si>
  <si>
    <t>Izvor 5.0. Pomoći</t>
  </si>
  <si>
    <t>2. Osigurati kvalitetno i održivo (ekološki prihvatljivo) upravljanje prostorom grada uz edukativno riješenu temeljnu infrastrukturu</t>
  </si>
  <si>
    <t>2.4 Promicati korištenje obnovljivih izvora energije</t>
  </si>
  <si>
    <t>2.4.2 Poticanje energetske učinkovitosti objekata u javnom i privatnom sektoru</t>
  </si>
  <si>
    <t>A140002 Održavanje i potrošnja javne rasvjete</t>
  </si>
  <si>
    <t>Broj održavanih rasvjetnih tijela   potrošnja sruje u kWh</t>
  </si>
  <si>
    <t>A140003 Javna higijena i zelenilo</t>
  </si>
  <si>
    <t>A140004 Održavanje vodoprivrednih objekata</t>
  </si>
  <si>
    <t>1401 Održavanje poslovnih, stambenih prostora, opreme i drugo</t>
  </si>
  <si>
    <t>A140001 Održavanje poslovnih, stambenih prostora, opreme i drugo</t>
  </si>
  <si>
    <t>A140002 Održavanje športskih objekata</t>
  </si>
  <si>
    <t xml:space="preserve">Broj objekata </t>
  </si>
  <si>
    <t>3.5 Poboljšati ponudu sadržaja u kulturi za sve stanovnike grada</t>
  </si>
  <si>
    <t>1402 Održavanje spomeničkih vrijednosti</t>
  </si>
  <si>
    <t>3.5.1 Obnoviti i revitalizirati spomenike kulturne baštine i ustanove od izrazite kulturne važnosti</t>
  </si>
  <si>
    <t>2.3 Omogućiti bolju prometnu povezanost i kvalitetu prometa i prometnica u gradu</t>
  </si>
  <si>
    <t>1500 Kapitalna ulaganja u komunalnu infrastrukturu</t>
  </si>
  <si>
    <t>2.3.1 Izgraditi ključne prometnice na području grada</t>
  </si>
  <si>
    <t>K150001 Izgradnja i dodatna ulaganja u prometnice i mostove</t>
  </si>
  <si>
    <t xml:space="preserve">1. Dužina izgrađenih cesta(km), metri novog asfalta                              </t>
  </si>
  <si>
    <t>2. Broj parkirališnih mjesta</t>
  </si>
  <si>
    <t>Izvor 7.0. Prihodi od prodaje nefinancijske imovine i nadoknade štete</t>
  </si>
  <si>
    <t>K150002 Izgradnja javne rasvjete</t>
  </si>
  <si>
    <t xml:space="preserve">1. Dužina javne rasvjete (km)                                                                            </t>
  </si>
  <si>
    <t>2. Broj stupova i rasvjetnih tijela (kom)</t>
  </si>
  <si>
    <t>2.1 Osigurati potpunu (opravdanu) pokrivenost područja JLS vodovodnom i kanalizacijskom mrežom i sustavom pročišćavanja</t>
  </si>
  <si>
    <t>2.1.2. Završiti proces pročišćavanja otpadnih voda na način u potpunosti prihvatljiv za okoliš</t>
  </si>
  <si>
    <t>K150003 Izgradnja vodovoda i kanalizacije</t>
  </si>
  <si>
    <t>K150004 Uređenje groblja</t>
  </si>
  <si>
    <t>Broj zahvata po grobljima</t>
  </si>
  <si>
    <t>K150017 Aglomeracija Požega</t>
  </si>
  <si>
    <t>Stupanj dovršenosti realizacije projekta</t>
  </si>
  <si>
    <t>2. Osigurati kvalitetno i održivo (ekološki prihvatljivo) upravljanje prostorm grada uz edukativno riješenu temeljnu infrastrukturu</t>
  </si>
  <si>
    <t>K150018 Aglomeracija Požega - Pleternica</t>
  </si>
  <si>
    <t>2.2 Poboljšati sustav održivog gospodarenja otpadom u gradu Požegi</t>
  </si>
  <si>
    <t>2.2.3 Potaknuti dalji razvoj razvoj reciklažnih dvorišta i popratne infrastrukture</t>
  </si>
  <si>
    <t>K150020 Izgradnja komunalnih objekata na lokaciji Vinogradine</t>
  </si>
  <si>
    <t xml:space="preserve">1. Izrađena tehnička dokumentacija            </t>
  </si>
  <si>
    <t>K150021 Izgradnja infrastrukture u poduzetničkoj zoni</t>
  </si>
  <si>
    <t>Dužina izgrađene infrastrukture u km</t>
  </si>
  <si>
    <t>3.3 Omogućiti kvalitetnije redovno obrazovanje i odgoj u gradu</t>
  </si>
  <si>
    <t>1501 Kapitalna ulaganja u poslovne, stambene prostore, opremu i drugo</t>
  </si>
  <si>
    <t>3.3.3. Jačanje školske infrastrukture i postizanje standarda obrazovanja u osnovnim školama sukladno državnom pedagoškom standardu (rad u jednoj smjeni)</t>
  </si>
  <si>
    <t>A150001 Opremanje dječjih igrališta</t>
  </si>
  <si>
    <t>Broj novopostavljenih sadržaja</t>
  </si>
  <si>
    <t>K150002 Ulaganje u športske objekte</t>
  </si>
  <si>
    <t>Broj projekata u realizaciji</t>
  </si>
  <si>
    <t>K150007 Ulaganje u zgradu Gradskog kazališta</t>
  </si>
  <si>
    <t>Broj zahvata u prostoru</t>
  </si>
  <si>
    <t>K150008 Ulaganje u zgradu Gradske knjižnice i čitaonice</t>
  </si>
  <si>
    <t xml:space="preserve">1. Površina uporabnog prostora  knjižnice - dograđeni dio u %                                                                                                  </t>
  </si>
  <si>
    <t>Izvor 7.0 Prihodi od prodaje nefinancijske imovine i nadoknade štete</t>
  </si>
  <si>
    <t>K150012 Ulaganje u kapelice</t>
  </si>
  <si>
    <t>Broj obnovljenih kapelica</t>
  </si>
  <si>
    <t>K150013 Ulaganje u društvene domove</t>
  </si>
  <si>
    <t>K150014 Ulaganje u autobusna stajališta</t>
  </si>
  <si>
    <t>K150017 Ulaganje u poslovne i stambene prostore</t>
  </si>
  <si>
    <t>Broj zahvata nužnih intervencija</t>
  </si>
  <si>
    <t>2.2.2 Promicati razvrstavanje otpada u domaćinstvima</t>
  </si>
  <si>
    <t>K150024 Nabava komunalne opreme</t>
  </si>
  <si>
    <t>1. Broj spremnika i kontejnera za sakupljanje komunalnog otpada</t>
  </si>
  <si>
    <t>2. Opremanje vozila kompletom opreme za sustav identifikacija spremnika za otpad</t>
  </si>
  <si>
    <t>3. Broj nabavljenih komunalnih vozila</t>
  </si>
  <si>
    <t>3.5.2 Jačanje postojećih i razvijanje novih sadržaja u kulturi</t>
  </si>
  <si>
    <t>K150029 Projekt besplatnog bežičnog pristupa internetu "Hot spot"</t>
  </si>
  <si>
    <t>K150030 Rekonstrukcija rekreacijskog centra</t>
  </si>
  <si>
    <t>1.Omogućiti rast gospodarstva i otvaranje novih radnih mjesta u skladu s potrebama stanovnika i poduzetnika</t>
  </si>
  <si>
    <t>1.5  Povećati kvalitetu turističke ponude i osigurati veću prepoznatljivost grada na turističkom tržištu</t>
  </si>
  <si>
    <t>1.5.2 Poticati selektivne oblike turizma (eno, gastro, ciklo, kulturni, zdravstveni, ruralni i vjerski) koristeći gastro i eno baštinu, prirodna bogatstva i očuvani okoliš, cjelogodišnju sezonu, te postojeće sadržaje</t>
  </si>
  <si>
    <t xml:space="preserve">K150037 Uređenje Požeške kuće </t>
  </si>
  <si>
    <t>K150039 Rekonstrukcija Starog Grada</t>
  </si>
  <si>
    <t>2.1 Osigurati potpunu (opravdanu) pokrivenost područja JLS vodovodnom i kanalizacijskom mrežom i sustarvom pročišćavanja</t>
  </si>
  <si>
    <t>1502 Ulaganje u prostorno-plansku dokumentaciju</t>
  </si>
  <si>
    <t>2.1.3 Izraditi studijsko-projektnu dokumentaciju za ključne projekta</t>
  </si>
  <si>
    <t>A150001 Geodetsko-katastarske usluge</t>
  </si>
  <si>
    <t>K150001 Prostorni planovi</t>
  </si>
  <si>
    <t>1503 Otkup zemljišta i objekata</t>
  </si>
  <si>
    <t xml:space="preserve">K150001 Otkup zemljišta </t>
  </si>
  <si>
    <t>K150002 Otkup objekata</t>
  </si>
  <si>
    <t>1.2 Unaprijediti tradicionalno snažne industrije grada Požege</t>
  </si>
  <si>
    <t>1601 Poticaji u poljoprivredi</t>
  </si>
  <si>
    <t>1.2.1 Oformiti sheme/programe poticanja gospodarstva i industrije (Privlačenje investicija i potpora postojećim poduzetnicima)</t>
  </si>
  <si>
    <t>A160001 Poticaji u poljoprivredi</t>
  </si>
  <si>
    <t>1602 Subvencije trgovačkim društvima</t>
  </si>
  <si>
    <t>A160001 Subvencija gradskog prijevoza</t>
  </si>
  <si>
    <t>1607 Poticanje zapošljavanja i razvoja poduzetništva</t>
  </si>
  <si>
    <t>T160001 Poticanje zapošljavanja i razvoj poduzetništva</t>
  </si>
  <si>
    <t>1608 Javni radovi u komunalnom gospodarstvu</t>
  </si>
  <si>
    <t>Broj korisnika programa</t>
  </si>
  <si>
    <t>2300 Kapitalna ulaganja u poslovne, stambene prostore, opremu i drugo kroz EU</t>
  </si>
  <si>
    <t>3.3.4 Jačanje školske infrastrukture i postizanje standarda obrazovanja u osnovnim školama sukladno državnom pedagoškom standardu (rad u jednoj smjeni)</t>
  </si>
  <si>
    <t>K230008 Rekonstrukcija škole i nadogradnja sportske dvorane OŠ D. Cesarića</t>
  </si>
  <si>
    <t>K230016 Rekonstrukcija i dogradnja DRC Vidovci</t>
  </si>
  <si>
    <t>K230020 Zelena urbana mobilnost</t>
  </si>
  <si>
    <t xml:space="preserve">1.Izrađena tehnička dokumentacija  </t>
  </si>
  <si>
    <t>2. Broj m2 rekonstruiranog dijela trga</t>
  </si>
  <si>
    <t>3.1. Razviti održive modele zapošljavanja ranjivih skupina, nezaposlenih i tražitelja zaposlenja</t>
  </si>
  <si>
    <t>1. Broj osoba uključenih u programe stručnog usavršavanja</t>
  </si>
  <si>
    <t>3.2 poboljšati pokrivenost socijalnim uslugama u gradu</t>
  </si>
  <si>
    <t>2305 Osiguravanje pomoćnika u nastavi za osobe s poteškoćama u razvoju</t>
  </si>
  <si>
    <t>3.2.2 Širenje mreže socijalnih usluga</t>
  </si>
  <si>
    <t>T230004 Projekt "Petica za dvoje - IV.faza"</t>
  </si>
  <si>
    <t xml:space="preserve">1. Broj provedenih projekata socijalne inkluzije         </t>
  </si>
  <si>
    <t>2. Broj osoba obuhvaćenih projektima socijalne inkluzije</t>
  </si>
  <si>
    <t>2.3.2 Kreirati i provesti rješenja za probleme prometa u  mirovanju i pješačkog prometa</t>
  </si>
  <si>
    <t>2315 Zaželi - zapošljavanje žena</t>
  </si>
  <si>
    <t>T230001 PUK40</t>
  </si>
  <si>
    <t>1. Omogućiti rast gospodarstva i otvaranje novih radnih mjesta u skladu s potrebama stanovnika i poduzetnika</t>
  </si>
  <si>
    <t>1.5. Povećati kvalitetu turističke ponude i osigurati veću prepoznatljivost grada na turističkom tržištu</t>
  </si>
  <si>
    <t>1100 Turistička zajednica</t>
  </si>
  <si>
    <t>1.5.1. Unaprijediti gastronomsku ponudu koristeći postojeću gastronomsku i enološku baštinu</t>
  </si>
  <si>
    <t>T110002 Donacije za priredbe i manifestacije</t>
  </si>
  <si>
    <t>002 01</t>
  </si>
  <si>
    <t>4000 Udruge u kulturi i ostala kulturna događanja</t>
  </si>
  <si>
    <t>1.5.2. Poticati selektivne oblike turizma (eno, gastro, ciklo, kulturni, zdravstveni, ruralni i vjerski) koristeći gastro i eno baštinu, prirodna bogatstva i očuvani okoliš, cjelogodišnju sezonu, te postojeće sadržaje</t>
  </si>
  <si>
    <t>T400013 Festival ˝Aurea fest˝</t>
  </si>
  <si>
    <t>3. Ostvariti bolju kvalitetu života, javnih usluga te socijalnu uključenost svih skupina stanovništva Grada</t>
  </si>
  <si>
    <t>3.3. Omogućiti kvalitetnije redovno obrazovanje i odgoj u Gradu Požegi</t>
  </si>
  <si>
    <t>6000 Redovna djelatnost osnovnog školstva – zakonski standard</t>
  </si>
  <si>
    <t>K600002 Ulaganje u građevinske objekte osnovnog školstva</t>
  </si>
  <si>
    <t>Stupanj dovršenosti projekta</t>
  </si>
  <si>
    <t>Dužina održavanja prometnica i mostova (km)</t>
  </si>
  <si>
    <t xml:space="preserve">Kvadratura održavanja zelenih površina (m2)                              </t>
  </si>
  <si>
    <t>Održavane vodne građevine-projekti</t>
  </si>
  <si>
    <t>Broj  poslovnih i stambenih prostora obuhv. nužnom sanacijom</t>
  </si>
  <si>
    <t>Godišnji broj spomenika kulturne baštine na kojima se izvode radovi uređenja/ broj izrađenih projekata</t>
  </si>
  <si>
    <t xml:space="preserve">Pokrivenost grada vodoopskrbom %                                                                                                                                                                             </t>
  </si>
  <si>
    <t>2. Program edukacije</t>
  </si>
  <si>
    <t>1. Broj rekonstruiranih (obnovlljenih) društvenih domova</t>
  </si>
  <si>
    <t>Broj novoizgrađenih autobusnih stajališta</t>
  </si>
  <si>
    <t>Broj korištenih poslovnih i stambenih prostora</t>
  </si>
  <si>
    <t>Površina pokrivenosti bežičnog pristupa internetu u m2</t>
  </si>
  <si>
    <t>Broj dodanih novih sadržaja</t>
  </si>
  <si>
    <t xml:space="preserve"> Površina  opremljenog multimedijom %</t>
  </si>
  <si>
    <t xml:space="preserve">Broj elaborata                         </t>
  </si>
  <si>
    <t>Broj izrađenih i usvojenih prostornih planova</t>
  </si>
  <si>
    <t>Broj otkupljenih zemljišta</t>
  </si>
  <si>
    <t>Broj otkupljenih objekata</t>
  </si>
  <si>
    <t>Broj danih poticaja u poljoprivredi</t>
  </si>
  <si>
    <t>Broj korisnika prijevoza</t>
  </si>
  <si>
    <t>Broj danih poticaja za zapošljavanje i razvoj poduzetništva</t>
  </si>
  <si>
    <t>Broj  m2 rekonstruiranog dijela škole</t>
  </si>
  <si>
    <t>Broj m2 rekonstruiranog dijela DRC Vidovci</t>
  </si>
  <si>
    <t>Broj teže zapošljivih žena zaposlenih kroz projekt</t>
  </si>
  <si>
    <t>Broj održanih manifestacija</t>
  </si>
  <si>
    <t>Obnovljena zgrada škole</t>
  </si>
  <si>
    <t>A140001 Održavanje spomeničkih vrijednosti</t>
  </si>
  <si>
    <t xml:space="preserve">K150022 Izgradnja mosta preko Vučjaka </t>
  </si>
  <si>
    <t xml:space="preserve">K150040 Nabava urbane opreme </t>
  </si>
  <si>
    <t>K150023 Uređenje Trga Sv. Terezije</t>
  </si>
  <si>
    <t xml:space="preserve">1600 Poticanje malog gospodarstva </t>
  </si>
  <si>
    <t xml:space="preserve">T160001 Subvencije za smještajne kapacitete na području grada Požege </t>
  </si>
  <si>
    <t xml:space="preserve">1609 Subvencije građanima </t>
  </si>
  <si>
    <t xml:space="preserve">A160001 Subvencioniranje uklanjanja azbestnog pokrova </t>
  </si>
  <si>
    <t xml:space="preserve">K230023 Energetska obnova zgrade sportska dvorana Sokol </t>
  </si>
  <si>
    <t>K230022 Energetska obnova zgrade društvena građevina - Dervišaga</t>
  </si>
  <si>
    <t xml:space="preserve">K230025 Požeške bolte </t>
  </si>
  <si>
    <t xml:space="preserve">2306 Poticanje ruralnog razvoja </t>
  </si>
  <si>
    <t xml:space="preserve">T230001 Lokalna akcijska grupa - LAG </t>
  </si>
  <si>
    <t xml:space="preserve">T230001 Požeški limači </t>
  </si>
  <si>
    <t xml:space="preserve">T230001 Projekt Export - expert </t>
  </si>
  <si>
    <t xml:space="preserve">2326 Program podrške socijalnom uključivanju i zapošljavanju  </t>
  </si>
  <si>
    <t xml:space="preserve">T230001 Kotač uspjeha  </t>
  </si>
  <si>
    <t xml:space="preserve">2327 Program uključivanja djece i mladih, osoba s invaliditetom </t>
  </si>
  <si>
    <t xml:space="preserve">T230001 Zajedno u športu </t>
  </si>
  <si>
    <t xml:space="preserve">2328 Program lokalne inicijative za zapošljavanje - faza III.  </t>
  </si>
  <si>
    <t xml:space="preserve">T230001 LIPA - loklana inicijativa za poduzetničku inicijativu  </t>
  </si>
  <si>
    <t xml:space="preserve">1.4.2. Umrežavanje lokalnih poljoprivrednih proizvođača </t>
  </si>
  <si>
    <t xml:space="preserve">1. održano stručnih sastanaka </t>
  </si>
  <si>
    <t xml:space="preserve">2320 Program unaprijeđenja usluga za djecu u sustavu ranog i predškolskog odgoja i obrazovanja </t>
  </si>
  <si>
    <t xml:space="preserve">3.3.1. Poboljšati prostorne i ljudske kapacitete za predškolski odgoj </t>
  </si>
  <si>
    <t xml:space="preserve">2321 Program podrške socijalnom uključivanju i zapošljavanju marginaliziranih skupina </t>
  </si>
  <si>
    <t xml:space="preserve">3.1.2. Razvoj lokalno prilagođenih programa samozapošljavanja u skladu s partnerskim principima </t>
  </si>
  <si>
    <t xml:space="preserve">2. Broj održanih edukacija u sklopu projekta </t>
  </si>
  <si>
    <t xml:space="preserve">1. Broj osoba uključenih u program </t>
  </si>
  <si>
    <t xml:space="preserve">003 01 </t>
  </si>
  <si>
    <t xml:space="preserve">Stupanj dovršenosti </t>
  </si>
  <si>
    <t xml:space="preserve">Broj elemenata urbane opeme </t>
  </si>
  <si>
    <t xml:space="preserve">Broj poticaja </t>
  </si>
  <si>
    <t xml:space="preserve">K230021 Energetska obnova grade društvena građevina - Novi Mihaljevci </t>
  </si>
  <si>
    <t xml:space="preserve">Izvor 6.0. Donacije </t>
  </si>
  <si>
    <t xml:space="preserve">Izvor 1.1. Opći prihodi i primici - dec OŠ </t>
  </si>
  <si>
    <t>3.3.3 Jačanje školske infrastrukture i postizanje standarda obrazovanja u osnovnim školama</t>
  </si>
  <si>
    <t>K150023 Energetski ekološki učinkovita javna rasvjeta</t>
  </si>
  <si>
    <t>Izvor 8.0. Namjenski primici od zaduživanja</t>
  </si>
  <si>
    <t>Stupanj dovršenosti</t>
  </si>
  <si>
    <t>2.2.1 Poboljšanje postojeće infrastruktre</t>
  </si>
  <si>
    <t>K150025 Izgradnja šetnice po desnoobalnom nasipu rijeku Orljave</t>
  </si>
  <si>
    <t>K150044 Rekonstrukcija stropnog oslika u kući Arch</t>
  </si>
  <si>
    <t xml:space="preserve">Stupanj realizacije </t>
  </si>
  <si>
    <t>Broj izrađenih dokumenata</t>
  </si>
  <si>
    <t>1505 Sanacija klizišta</t>
  </si>
  <si>
    <t>A150001 Sanacija klizišta</t>
  </si>
  <si>
    <t>1506 Ulaganje u digitalnu transformaciju</t>
  </si>
  <si>
    <t>T150003 IKT sustav prometnog upravljanja i održavanja nerazvrstanih cesta</t>
  </si>
  <si>
    <t>2311 Interreg Hrvatska-Mađarska</t>
  </si>
  <si>
    <t>T230001 projekt CHEERS</t>
  </si>
  <si>
    <t>2324 Energetska obnova zgrade prekršajnog suda u ul. Matije Gupca</t>
  </si>
  <si>
    <t>3.2.1. Poboljšanje postojeće infrastrukture</t>
  </si>
  <si>
    <t>K230001 Energetska obnova zgrade prekršajnog suda u ul. Matije Gupca</t>
  </si>
  <si>
    <t>2330 Energetska obnova zgrade društveni dom Novo Selo</t>
  </si>
  <si>
    <t>K300001 Energetska obnova zgrade društveni dom Novo Selo</t>
  </si>
  <si>
    <t>2331 Energetska obnova zgrade društveni dom Seoci</t>
  </si>
  <si>
    <t>2334 Školske prehrane</t>
  </si>
  <si>
    <t>3.2.2. Širenje mreže
socijalnih usluga</t>
  </si>
  <si>
    <t>T340001 Naša školska užina</t>
  </si>
  <si>
    <t>2335 Implementacija sustava video nadzora javnih površina</t>
  </si>
  <si>
    <t>T350001 Implementacija sustava video nadzora javnih površina</t>
  </si>
  <si>
    <t>2336 Europa za građane</t>
  </si>
  <si>
    <t>T360001 Europa za građane</t>
  </si>
  <si>
    <t>Izvor 4.7. Prihodi za posebne namjene- rezultat iz prethodne godine</t>
  </si>
  <si>
    <t xml:space="preserve">K150045 Izgradnja dvorane uz osnovnu školu Antuna Kanižlića </t>
  </si>
  <si>
    <t>T160004 "Javni radovi" - revitalizacija javnih površina 2</t>
  </si>
  <si>
    <t>K310001 Energetska obnova zgrade društveni dom Seoci</t>
  </si>
  <si>
    <t>K150003 Ulaganje u športske terene</t>
  </si>
  <si>
    <t>Izrađena projektna dokumentacija</t>
  </si>
  <si>
    <t>Broj zbrinjavanja</t>
  </si>
  <si>
    <t>% uštede energije u društvenom domu</t>
  </si>
  <si>
    <t xml:space="preserve">% uštede energije </t>
  </si>
  <si>
    <t>Broj rekonstrurinih i opremljenih objekata</t>
  </si>
  <si>
    <t>Broj obrazovnih programa</t>
  </si>
  <si>
    <t>Tiskane publikacije</t>
  </si>
  <si>
    <t xml:space="preserve">1. Broj djece uključene u program </t>
  </si>
  <si>
    <t>2. broj odgojiteljica ili strućnih suradnika</t>
  </si>
  <si>
    <t>Površina energetski obnovljenog prostora</t>
  </si>
  <si>
    <t>Nezaposlene osobe obuhvaćene programom</t>
  </si>
  <si>
    <t>Broj uključenih učenika</t>
  </si>
  <si>
    <t>Broj učenika uključen u projekt</t>
  </si>
  <si>
    <t>Postotak građana uključen u projekt</t>
  </si>
  <si>
    <t>Broj gradova koji su potpisali sporazum</t>
  </si>
  <si>
    <t>Broj uključenih  nezaposlenih osoba</t>
  </si>
  <si>
    <t>Izrađena projektna dokumentacija komplet</t>
  </si>
  <si>
    <t>Realiziran projekt uređenja %</t>
  </si>
  <si>
    <t>PROMJENA</t>
  </si>
  <si>
    <t>A140003 Održavanje mjesnih domova</t>
  </si>
  <si>
    <t>Izvor 1.2. Opći prihodi i primici - retultat iz prethodne godine</t>
  </si>
  <si>
    <t>Izvor 7.2. Prihodi od prodaje nefinancijske imovine i nadoknade štete - rezultat iz prethodne godine</t>
  </si>
  <si>
    <t>Izvor 1.2. Opći prihodi i primici - rezultat iz prethodne godine</t>
  </si>
  <si>
    <t>Izvor 5.4. Pomoći - rezultat iz prethodnih godina</t>
  </si>
  <si>
    <t>Kapitalni projekt K150047 Ulaganje u objekt gradske uprave</t>
  </si>
  <si>
    <t>K150048 Sufinanciranje izgradnje punilice za električne automobile</t>
  </si>
  <si>
    <t>Broj sufinanciranih punionica</t>
  </si>
  <si>
    <t>Kapitalni projekt K150049 Projekt  WiFi4EU</t>
  </si>
  <si>
    <t>Broj lokacija</t>
  </si>
  <si>
    <t>A160003 Subvencija za reciklažno dvorište</t>
  </si>
  <si>
    <t>Broj poticaja</t>
  </si>
  <si>
    <t>K230027 Osiguranje pristupačnosti osobama s invaliditetom - Braniteljski dom</t>
  </si>
  <si>
    <t>Broj ugrađenih sadržaja prilagođenih ososbama s invaliditetom</t>
  </si>
  <si>
    <t>K230029 Rasvjeta u dvorani T. Pirc</t>
  </si>
  <si>
    <t>Ostvarena ušteda el.energije</t>
  </si>
  <si>
    <t>T230002 PUK50</t>
  </si>
  <si>
    <t>3.2.3. Jačanje kapaciteta institucija i osnivanje koordinacija udruga u području socijalne skrbi</t>
  </si>
  <si>
    <t>2317 Jačanje socijalnog dijaloga</t>
  </si>
  <si>
    <t>T230001 Binarni kod 110</t>
  </si>
  <si>
    <t>Broj odobrenih završnih zahtjeva za nadoknadom sredstava</t>
  </si>
  <si>
    <t>T340002 Naša školska užina II</t>
  </si>
  <si>
    <t>Izrađena tehnička dokumentacija</t>
  </si>
  <si>
    <t>T160006 Sufinanciranje otvaranja kušaonica na području Grada Požege</t>
  </si>
  <si>
    <t>Broj domova</t>
  </si>
  <si>
    <t>Broj projekata</t>
  </si>
  <si>
    <t>Broj kušaonica</t>
  </si>
  <si>
    <t>Sudjelovanje u troškovima %</t>
  </si>
  <si>
    <t>1504 Darivanje zemljišta</t>
  </si>
  <si>
    <t>K150002 Davanje zemljišta na dar</t>
  </si>
  <si>
    <t>T160005 Projekt javni radovi - uredimo naše parkove i igrališta</t>
  </si>
  <si>
    <t>2322 Nabava spremnika za odvojeno prikupljanje komunalnog otpada</t>
  </si>
  <si>
    <t>T230001  Nabava spremnika za odvojeno prikupljanje komunalnog otpada</t>
  </si>
  <si>
    <t>Broj zemljišta</t>
  </si>
  <si>
    <t xml:space="preserve">Broj spremnika </t>
  </si>
  <si>
    <t>AKTIVNOST/ PROJEKT U PRORAČUNU</t>
  </si>
  <si>
    <t>T150001 Izrada strategije izgradnja sustava oborinske odvodnje na prodručju Grada Požege</t>
  </si>
  <si>
    <t>K230028 Ugradnja podizne platforme OŠ. D. Cesarića</t>
  </si>
  <si>
    <t>3. Broj uključenih vrtića</t>
  </si>
  <si>
    <t>4. Broj osoba za stručno usavršavanje</t>
  </si>
  <si>
    <t xml:space="preserve">002 04     </t>
  </si>
  <si>
    <t>3: Ostvariti bolju kvalitetu života, javnih usluga te socijalnu uključenost svih skupina stanovništva Grada</t>
  </si>
  <si>
    <t>3.2. Poboljšati pokrivenost socijalnim uslugama u gradu</t>
  </si>
  <si>
    <t>1604 Elementarne nepogode</t>
  </si>
  <si>
    <t>3.2.2. Širenje mreže socijalnih usluga</t>
  </si>
  <si>
    <t>Broj korisnika</t>
  </si>
  <si>
    <t>REALIZACIJA PLANA RAZVOJNIH PROGRAMA ZA 2020. U KN.</t>
  </si>
  <si>
    <t>IZVORNI PLAN</t>
  </si>
  <si>
    <t>TEKUĆI PLAN</t>
  </si>
  <si>
    <t>REALIAZCIJA CILJANE VRIJEDNOSTI ZA 2020. GOD.</t>
  </si>
  <si>
    <t xml:space="preserve">REALIZACIJA PLANA RAZVOJNIH PROGRAMA GRADA POŽEGE ZA 2020. GODINU </t>
  </si>
  <si>
    <t>K150046 Sufinanciranje projekta uređenja zgrade Opće županijske bolnice u Požegi</t>
  </si>
  <si>
    <t xml:space="preserve">T160001 Elementarne napogode 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</si>
</sst>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right"/>
    </xf>
    <xf numFmtId="4" fontId="3" fillId="0" borderId="1" xfId="0" applyNumberFormat="1" applyFont="1" applyFill="1" applyBorder="1"/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wrapText="1"/>
    </xf>
    <xf numFmtId="4" fontId="8" fillId="0" borderId="5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right" wrapText="1"/>
    </xf>
    <xf numFmtId="4" fontId="11" fillId="0" borderId="1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0" applyNumberFormat="1" applyFont="1" applyFill="1" applyBorder="1" applyAlignment="1"/>
    <xf numFmtId="0" fontId="13" fillId="0" borderId="0" xfId="0" applyFont="1" applyFill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" fontId="3" fillId="0" borderId="0" xfId="0" applyNumberFormat="1" applyFont="1" applyFill="1"/>
    <xf numFmtId="0" fontId="1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right" wrapText="1"/>
    </xf>
    <xf numFmtId="4" fontId="3" fillId="0" borderId="0" xfId="0" applyNumberFormat="1" applyFont="1"/>
    <xf numFmtId="4" fontId="3" fillId="0" borderId="0" xfId="0" applyNumberFormat="1" applyFont="1" applyFill="1" applyBorder="1"/>
    <xf numFmtId="0" fontId="9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right" wrapText="1"/>
    </xf>
    <xf numFmtId="4" fontId="3" fillId="3" borderId="0" xfId="0" applyNumberFormat="1" applyFont="1" applyFill="1"/>
    <xf numFmtId="4" fontId="0" fillId="3" borderId="1" xfId="0" applyNumberFormat="1" applyFill="1" applyBorder="1"/>
    <xf numFmtId="4" fontId="8" fillId="3" borderId="2" xfId="0" applyNumberFormat="1" applyFont="1" applyFill="1" applyBorder="1" applyAlignment="1">
      <alignment horizontal="right"/>
    </xf>
    <xf numFmtId="164" fontId="3" fillId="3" borderId="1" xfId="2" applyFont="1" applyFill="1" applyBorder="1" applyAlignment="1">
      <alignment horizontal="right"/>
    </xf>
    <xf numFmtId="4" fontId="3" fillId="3" borderId="1" xfId="0" applyNumberFormat="1" applyFont="1" applyFill="1" applyBorder="1"/>
    <xf numFmtId="0" fontId="3" fillId="3" borderId="0" xfId="0" applyFont="1" applyFill="1"/>
    <xf numFmtId="4" fontId="8" fillId="3" borderId="5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right" wrapText="1"/>
    </xf>
    <xf numFmtId="4" fontId="8" fillId="3" borderId="2" xfId="0" applyNumberFormat="1" applyFont="1" applyFill="1" applyBorder="1" applyAlignment="1"/>
    <xf numFmtId="4" fontId="12" fillId="3" borderId="1" xfId="0" applyNumberFormat="1" applyFont="1" applyFill="1" applyBorder="1" applyAlignment="1">
      <alignment horizontal="right" wrapText="1"/>
    </xf>
    <xf numFmtId="4" fontId="8" fillId="3" borderId="2" xfId="0" applyNumberFormat="1" applyFont="1" applyFill="1" applyBorder="1" applyAlignment="1">
      <alignment horizontal="right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wrapText="1"/>
    </xf>
    <xf numFmtId="0" fontId="8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right"/>
    </xf>
    <xf numFmtId="4" fontId="8" fillId="0" borderId="6" xfId="0" applyNumberFormat="1" applyFont="1" applyFill="1" applyBorder="1" applyAlignment="1">
      <alignment horizontal="right"/>
    </xf>
    <xf numFmtId="4" fontId="8" fillId="0" borderId="2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0" fillId="0" borderId="1" xfId="5" applyFont="1" applyFill="1" applyBorder="1" applyAlignment="1">
      <alignment horizontal="center" vertical="center" wrapText="1"/>
    </xf>
    <xf numFmtId="0" fontId="0" fillId="0" borderId="3" xfId="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4" fontId="8" fillId="3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11" fillId="3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right" wrapText="1"/>
    </xf>
    <xf numFmtId="4" fontId="8" fillId="3" borderId="2" xfId="0" applyNumberFormat="1" applyFont="1" applyFill="1" applyBorder="1" applyAlignment="1">
      <alignment horizontal="right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/>
    </xf>
    <xf numFmtId="0" fontId="0" fillId="3" borderId="3" xfId="5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/>
  </cellXfs>
  <cellStyles count="6">
    <cellStyle name="Loše" xfId="5" builtinId="27"/>
    <cellStyle name="Obično" xfId="0" builtinId="0"/>
    <cellStyle name="Zarez" xfId="2" builtinId="3"/>
    <cellStyle name="Zarez 2" xfId="1"/>
    <cellStyle name="Zarez 2 2" xfId="3"/>
    <cellStyle name="Zarez 3" xfId="4"/>
  </cellStyles>
  <dxfs count="0"/>
  <tableStyles count="0" defaultTableStyle="TableStyleMedium9" defaultPivotStyle="PivotStyleLight16"/>
  <colors>
    <mruColors>
      <color rgb="FF97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9"/>
  <sheetViews>
    <sheetView tabSelected="1" topLeftCell="A286" zoomScale="96" zoomScaleNormal="96" workbookViewId="0">
      <selection activeCell="G289" sqref="G289"/>
    </sheetView>
  </sheetViews>
  <sheetFormatPr defaultColWidth="9.109375" defaultRowHeight="13.8"/>
  <cols>
    <col min="1" max="1" width="13.5546875" style="2" customWidth="1"/>
    <col min="2" max="2" width="11.5546875" style="2" customWidth="1"/>
    <col min="3" max="3" width="14.88671875" style="2" customWidth="1"/>
    <col min="4" max="4" width="16.6640625" style="2" customWidth="1"/>
    <col min="5" max="5" width="16.5546875" style="2" customWidth="1"/>
    <col min="6" max="6" width="13.88671875" style="3" customWidth="1"/>
    <col min="7" max="7" width="15.6640625" style="3" customWidth="1"/>
    <col min="8" max="9" width="15.44140625" style="3" customWidth="1"/>
    <col min="10" max="10" width="12.88671875" style="5" customWidth="1"/>
    <col min="11" max="11" width="10.6640625" style="4" customWidth="1"/>
    <col min="12" max="12" width="10.5546875" style="4" customWidth="1"/>
    <col min="13" max="13" width="10.109375" style="4" customWidth="1"/>
    <col min="14" max="14" width="9.44140625" style="4" customWidth="1"/>
    <col min="15" max="15" width="9.44140625" style="53" customWidth="1"/>
    <col min="16" max="16" width="6.33203125" style="6" customWidth="1"/>
    <col min="17" max="17" width="9.109375" style="1"/>
    <col min="18" max="19" width="12.88671875" style="1" bestFit="1" customWidth="1"/>
    <col min="20" max="20" width="10.88671875" style="1" bestFit="1" customWidth="1"/>
    <col min="21" max="21" width="11.6640625" style="50" bestFit="1" customWidth="1"/>
    <col min="22" max="16384" width="9.109375" style="1"/>
  </cols>
  <sheetData>
    <row r="1" spans="1:21" ht="37.200000000000003" customHeight="1" thickBot="1">
      <c r="A1" s="138" t="s">
        <v>301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21" ht="77.25" customHeight="1" thickBot="1">
      <c r="A2" s="157" t="s">
        <v>0</v>
      </c>
      <c r="B2" s="157" t="s">
        <v>1</v>
      </c>
      <c r="C2" s="157" t="s">
        <v>2</v>
      </c>
      <c r="D2" s="9" t="s">
        <v>3</v>
      </c>
      <c r="E2" s="157" t="s">
        <v>286</v>
      </c>
      <c r="F2" s="158" t="s">
        <v>298</v>
      </c>
      <c r="G2" s="160" t="s">
        <v>250</v>
      </c>
      <c r="H2" s="160" t="s">
        <v>299</v>
      </c>
      <c r="I2" s="165" t="s">
        <v>297</v>
      </c>
      <c r="J2" s="161" t="s">
        <v>4</v>
      </c>
      <c r="K2" s="163" t="s">
        <v>5</v>
      </c>
      <c r="L2" s="157" t="s">
        <v>6</v>
      </c>
      <c r="M2" s="157"/>
      <c r="N2" s="157"/>
      <c r="O2" s="166" t="s">
        <v>300</v>
      </c>
      <c r="P2" s="157" t="s">
        <v>7</v>
      </c>
    </row>
    <row r="3" spans="1:21" ht="40.200000000000003" customHeight="1" thickBot="1">
      <c r="A3" s="157"/>
      <c r="B3" s="157"/>
      <c r="C3" s="157"/>
      <c r="D3" s="9" t="s">
        <v>8</v>
      </c>
      <c r="E3" s="157"/>
      <c r="F3" s="159"/>
      <c r="G3" s="160"/>
      <c r="H3" s="160"/>
      <c r="I3" s="165"/>
      <c r="J3" s="162"/>
      <c r="K3" s="164"/>
      <c r="L3" s="9" t="s">
        <v>298</v>
      </c>
      <c r="M3" s="54" t="s">
        <v>250</v>
      </c>
      <c r="N3" s="54" t="s">
        <v>299</v>
      </c>
      <c r="O3" s="166"/>
      <c r="P3" s="157"/>
    </row>
    <row r="4" spans="1:21" s="7" customFormat="1" ht="93" customHeight="1">
      <c r="A4" s="85" t="s">
        <v>10</v>
      </c>
      <c r="B4" s="85" t="s">
        <v>11</v>
      </c>
      <c r="C4" s="85" t="s">
        <v>12</v>
      </c>
      <c r="D4" s="10" t="s">
        <v>13</v>
      </c>
      <c r="E4" s="10" t="s">
        <v>14</v>
      </c>
      <c r="F4" s="13">
        <v>3545000</v>
      </c>
      <c r="G4" s="12">
        <f>SUM(G5:G8)</f>
        <v>0</v>
      </c>
      <c r="H4" s="12">
        <f>SUM(H5:H8)</f>
        <v>3545000</v>
      </c>
      <c r="I4" s="55">
        <f>SUM(I5:I8)</f>
        <v>3312028.15</v>
      </c>
      <c r="J4" s="99" t="s">
        <v>138</v>
      </c>
      <c r="K4" s="92">
        <v>240</v>
      </c>
      <c r="L4" s="77">
        <v>210</v>
      </c>
      <c r="M4" s="92">
        <v>0</v>
      </c>
      <c r="N4" s="93">
        <v>210</v>
      </c>
      <c r="O4" s="167">
        <v>200</v>
      </c>
      <c r="P4" s="92" t="s">
        <v>15</v>
      </c>
      <c r="R4" s="43"/>
      <c r="S4" s="43"/>
      <c r="T4" s="43"/>
      <c r="U4" s="43"/>
    </row>
    <row r="5" spans="1:21" s="7" customFormat="1">
      <c r="A5" s="85"/>
      <c r="B5" s="85"/>
      <c r="C5" s="85"/>
      <c r="D5" s="98" t="s">
        <v>9</v>
      </c>
      <c r="E5" s="98"/>
      <c r="F5" s="13">
        <v>0</v>
      </c>
      <c r="G5" s="12">
        <v>0</v>
      </c>
      <c r="H5" s="12">
        <f>F5+G5</f>
        <v>0</v>
      </c>
      <c r="I5" s="55">
        <v>0</v>
      </c>
      <c r="J5" s="99"/>
      <c r="K5" s="92"/>
      <c r="L5" s="78"/>
      <c r="M5" s="92"/>
      <c r="N5" s="93"/>
      <c r="O5" s="167"/>
      <c r="P5" s="92"/>
      <c r="R5" s="43"/>
      <c r="S5" s="43"/>
      <c r="T5" s="43"/>
      <c r="U5" s="43"/>
    </row>
    <row r="6" spans="1:21" s="7" customFormat="1">
      <c r="A6" s="85"/>
      <c r="B6" s="85"/>
      <c r="C6" s="85"/>
      <c r="D6" s="96" t="s">
        <v>254</v>
      </c>
      <c r="E6" s="97"/>
      <c r="F6" s="13">
        <v>255000</v>
      </c>
      <c r="G6" s="12">
        <v>0</v>
      </c>
      <c r="H6" s="12">
        <f>F6+G6</f>
        <v>255000</v>
      </c>
      <c r="I6" s="55">
        <v>255000</v>
      </c>
      <c r="J6" s="99"/>
      <c r="K6" s="92"/>
      <c r="L6" s="78"/>
      <c r="M6" s="92"/>
      <c r="N6" s="93"/>
      <c r="O6" s="167"/>
      <c r="P6" s="92"/>
      <c r="R6" s="43"/>
      <c r="T6" s="43"/>
      <c r="U6" s="43"/>
    </row>
    <row r="7" spans="1:21" s="7" customFormat="1">
      <c r="A7" s="85"/>
      <c r="B7" s="85"/>
      <c r="C7" s="85"/>
      <c r="D7" s="96" t="s">
        <v>16</v>
      </c>
      <c r="E7" s="97"/>
      <c r="F7" s="13">
        <v>1040000</v>
      </c>
      <c r="G7" s="12">
        <v>0</v>
      </c>
      <c r="H7" s="12">
        <f>F7+G7</f>
        <v>1040000</v>
      </c>
      <c r="I7" s="55">
        <v>814902.9</v>
      </c>
      <c r="J7" s="99"/>
      <c r="K7" s="92"/>
      <c r="L7" s="78"/>
      <c r="M7" s="92"/>
      <c r="N7" s="93"/>
      <c r="O7" s="167"/>
      <c r="P7" s="92"/>
      <c r="R7" s="43"/>
      <c r="S7" s="43"/>
      <c r="T7" s="43"/>
      <c r="U7" s="43"/>
    </row>
    <row r="8" spans="1:21" s="7" customFormat="1">
      <c r="A8" s="85"/>
      <c r="B8" s="85"/>
      <c r="C8" s="85"/>
      <c r="D8" s="98" t="s">
        <v>17</v>
      </c>
      <c r="E8" s="98"/>
      <c r="F8" s="13">
        <v>2250000</v>
      </c>
      <c r="G8" s="12">
        <v>0</v>
      </c>
      <c r="H8" s="12">
        <f>F8+G8</f>
        <v>2250000</v>
      </c>
      <c r="I8" s="55">
        <v>2242125.25</v>
      </c>
      <c r="J8" s="99"/>
      <c r="K8" s="92"/>
      <c r="L8" s="79"/>
      <c r="M8" s="92"/>
      <c r="N8" s="93"/>
      <c r="O8" s="167"/>
      <c r="P8" s="92"/>
      <c r="R8" s="43"/>
      <c r="T8" s="43"/>
      <c r="U8" s="43"/>
    </row>
    <row r="9" spans="1:21" s="7" customFormat="1" ht="69">
      <c r="A9" s="85" t="s">
        <v>18</v>
      </c>
      <c r="B9" s="85" t="s">
        <v>19</v>
      </c>
      <c r="C9" s="85" t="s">
        <v>12</v>
      </c>
      <c r="D9" s="10" t="s">
        <v>20</v>
      </c>
      <c r="E9" s="10" t="s">
        <v>21</v>
      </c>
      <c r="F9" s="19">
        <v>3600000</v>
      </c>
      <c r="G9" s="11">
        <f>SUM(G10:G11)</f>
        <v>0</v>
      </c>
      <c r="H9" s="11">
        <f>SUM(H10:H11)</f>
        <v>3600000</v>
      </c>
      <c r="I9" s="56">
        <f>SUM(I10:I11)</f>
        <v>3754560.78</v>
      </c>
      <c r="J9" s="99" t="s">
        <v>22</v>
      </c>
      <c r="K9" s="92">
        <v>100</v>
      </c>
      <c r="L9" s="92">
        <v>150</v>
      </c>
      <c r="M9" s="92">
        <v>0</v>
      </c>
      <c r="N9" s="93">
        <v>150</v>
      </c>
      <c r="O9" s="167">
        <v>150</v>
      </c>
      <c r="P9" s="92" t="s">
        <v>15</v>
      </c>
      <c r="R9" s="43"/>
      <c r="S9" s="43"/>
      <c r="T9" s="43"/>
      <c r="U9" s="43"/>
    </row>
    <row r="10" spans="1:21" s="7" customFormat="1">
      <c r="A10" s="85"/>
      <c r="B10" s="85"/>
      <c r="C10" s="85"/>
      <c r="D10" s="96" t="s">
        <v>254</v>
      </c>
      <c r="E10" s="97"/>
      <c r="F10" s="19">
        <v>600000</v>
      </c>
      <c r="G10" s="12">
        <v>0</v>
      </c>
      <c r="H10" s="12">
        <f>F10+G10</f>
        <v>600000</v>
      </c>
      <c r="I10" s="55">
        <v>600000</v>
      </c>
      <c r="J10" s="99"/>
      <c r="K10" s="92"/>
      <c r="L10" s="92"/>
      <c r="M10" s="92"/>
      <c r="N10" s="93"/>
      <c r="O10" s="167"/>
      <c r="P10" s="92"/>
      <c r="R10" s="43"/>
      <c r="S10" s="43"/>
      <c r="T10" s="43"/>
      <c r="U10" s="43"/>
    </row>
    <row r="11" spans="1:21" s="7" customFormat="1">
      <c r="A11" s="85"/>
      <c r="B11" s="85"/>
      <c r="C11" s="85"/>
      <c r="D11" s="98" t="s">
        <v>16</v>
      </c>
      <c r="E11" s="98"/>
      <c r="F11" s="19">
        <v>3000000</v>
      </c>
      <c r="G11" s="12">
        <v>0</v>
      </c>
      <c r="H11" s="12">
        <f>F11+G11</f>
        <v>3000000</v>
      </c>
      <c r="I11" s="55">
        <v>3154560.78</v>
      </c>
      <c r="J11" s="99"/>
      <c r="K11" s="92"/>
      <c r="L11" s="92"/>
      <c r="M11" s="92"/>
      <c r="N11" s="93"/>
      <c r="O11" s="167"/>
      <c r="P11" s="92"/>
      <c r="R11" s="43"/>
      <c r="T11" s="43"/>
      <c r="U11" s="43"/>
    </row>
    <row r="12" spans="1:21" s="7" customFormat="1" ht="93" customHeight="1">
      <c r="A12" s="85" t="s">
        <v>10</v>
      </c>
      <c r="B12" s="85" t="s">
        <v>11</v>
      </c>
      <c r="C12" s="85" t="s">
        <v>12</v>
      </c>
      <c r="D12" s="85" t="s">
        <v>13</v>
      </c>
      <c r="E12" s="85" t="s">
        <v>23</v>
      </c>
      <c r="F12" s="83">
        <f>SUM(F14)</f>
        <v>3550000</v>
      </c>
      <c r="G12" s="90">
        <f>SUM(G14)</f>
        <v>0</v>
      </c>
      <c r="H12" s="90">
        <f>SUM(H14)</f>
        <v>3550000</v>
      </c>
      <c r="I12" s="156">
        <f>SUM(I14)</f>
        <v>3499720.67</v>
      </c>
      <c r="J12" s="99" t="s">
        <v>139</v>
      </c>
      <c r="K12" s="92">
        <v>290000</v>
      </c>
      <c r="L12" s="92">
        <v>350000</v>
      </c>
      <c r="M12" s="92">
        <v>0</v>
      </c>
      <c r="N12" s="93">
        <v>350000</v>
      </c>
      <c r="O12" s="167">
        <v>345000</v>
      </c>
      <c r="P12" s="92" t="s">
        <v>15</v>
      </c>
      <c r="R12" s="43"/>
      <c r="T12" s="43"/>
      <c r="U12" s="43"/>
    </row>
    <row r="13" spans="1:21" s="7" customFormat="1">
      <c r="A13" s="85"/>
      <c r="B13" s="85"/>
      <c r="C13" s="85"/>
      <c r="D13" s="85"/>
      <c r="E13" s="85"/>
      <c r="F13" s="84"/>
      <c r="G13" s="90"/>
      <c r="H13" s="90"/>
      <c r="I13" s="156"/>
      <c r="J13" s="99"/>
      <c r="K13" s="92"/>
      <c r="L13" s="92"/>
      <c r="M13" s="92"/>
      <c r="N13" s="93"/>
      <c r="O13" s="167"/>
      <c r="P13" s="92"/>
      <c r="R13" s="43"/>
      <c r="T13" s="43"/>
      <c r="U13" s="43"/>
    </row>
    <row r="14" spans="1:21" s="7" customFormat="1">
      <c r="A14" s="85"/>
      <c r="B14" s="85"/>
      <c r="C14" s="85"/>
      <c r="D14" s="98" t="s">
        <v>16</v>
      </c>
      <c r="E14" s="98"/>
      <c r="F14" s="13">
        <v>3550000</v>
      </c>
      <c r="G14" s="12">
        <v>0</v>
      </c>
      <c r="H14" s="12">
        <f>F14+G14</f>
        <v>3550000</v>
      </c>
      <c r="I14" s="57">
        <v>3499720.67</v>
      </c>
      <c r="J14" s="99"/>
      <c r="K14" s="92"/>
      <c r="L14" s="92"/>
      <c r="M14" s="92"/>
      <c r="N14" s="93"/>
      <c r="O14" s="167"/>
      <c r="P14" s="92"/>
      <c r="R14" s="43"/>
      <c r="T14" s="43"/>
      <c r="U14" s="43"/>
    </row>
    <row r="15" spans="1:21" s="7" customFormat="1" ht="93" customHeight="1">
      <c r="A15" s="85" t="s">
        <v>10</v>
      </c>
      <c r="B15" s="85" t="s">
        <v>11</v>
      </c>
      <c r="C15" s="85" t="s">
        <v>12</v>
      </c>
      <c r="D15" s="10" t="s">
        <v>13</v>
      </c>
      <c r="E15" s="10" t="s">
        <v>24</v>
      </c>
      <c r="F15" s="13">
        <f>SUM(F16)</f>
        <v>0</v>
      </c>
      <c r="G15" s="12">
        <f>SUM(G16)</f>
        <v>0</v>
      </c>
      <c r="H15" s="12">
        <f>SUM(H16)</f>
        <v>0</v>
      </c>
      <c r="I15" s="55">
        <f>SUM(I16)</f>
        <v>0</v>
      </c>
      <c r="J15" s="99" t="s">
        <v>140</v>
      </c>
      <c r="K15" s="92">
        <v>0</v>
      </c>
      <c r="L15" s="92">
        <v>0</v>
      </c>
      <c r="M15" s="92">
        <v>0</v>
      </c>
      <c r="N15" s="93">
        <v>0</v>
      </c>
      <c r="O15" s="167">
        <v>0</v>
      </c>
      <c r="P15" s="92" t="s">
        <v>15</v>
      </c>
      <c r="R15" s="43"/>
      <c r="T15" s="43"/>
      <c r="U15" s="43"/>
    </row>
    <row r="16" spans="1:21" s="7" customFormat="1">
      <c r="A16" s="85"/>
      <c r="B16" s="85"/>
      <c r="C16" s="85"/>
      <c r="D16" s="98" t="s">
        <v>16</v>
      </c>
      <c r="E16" s="98"/>
      <c r="F16" s="13">
        <v>0</v>
      </c>
      <c r="G16" s="12">
        <v>0</v>
      </c>
      <c r="H16" s="12">
        <f>F16+G16</f>
        <v>0</v>
      </c>
      <c r="I16" s="55">
        <v>0</v>
      </c>
      <c r="J16" s="99"/>
      <c r="K16" s="92"/>
      <c r="L16" s="92"/>
      <c r="M16" s="92"/>
      <c r="N16" s="93"/>
      <c r="O16" s="167"/>
      <c r="P16" s="92"/>
      <c r="R16" s="43"/>
      <c r="T16" s="43"/>
      <c r="U16" s="43"/>
    </row>
    <row r="17" spans="1:21" s="7" customFormat="1" ht="93" customHeight="1">
      <c r="A17" s="87" t="s">
        <v>10</v>
      </c>
      <c r="B17" s="87" t="s">
        <v>11</v>
      </c>
      <c r="C17" s="87" t="s">
        <v>25</v>
      </c>
      <c r="D17" s="10" t="s">
        <v>13</v>
      </c>
      <c r="E17" s="10" t="s">
        <v>26</v>
      </c>
      <c r="F17" s="13">
        <f>SUM(F18:F19)</f>
        <v>405000</v>
      </c>
      <c r="G17" s="12">
        <f>SUM(G18+G19)</f>
        <v>0</v>
      </c>
      <c r="H17" s="12">
        <f>SUM(H18+H19)</f>
        <v>405000</v>
      </c>
      <c r="I17" s="55">
        <f>SUM(I18+I19)</f>
        <v>276582.99</v>
      </c>
      <c r="J17" s="94" t="s">
        <v>141</v>
      </c>
      <c r="K17" s="77">
        <v>7</v>
      </c>
      <c r="L17" s="77">
        <v>9</v>
      </c>
      <c r="M17" s="77">
        <v>0</v>
      </c>
      <c r="N17" s="80">
        <v>9</v>
      </c>
      <c r="O17" s="173">
        <v>11</v>
      </c>
      <c r="P17" s="92" t="s">
        <v>15</v>
      </c>
      <c r="R17" s="43"/>
      <c r="T17" s="43"/>
      <c r="U17" s="43"/>
    </row>
    <row r="18" spans="1:21" s="7" customFormat="1" ht="14.4">
      <c r="A18" s="88"/>
      <c r="B18" s="88"/>
      <c r="C18" s="88"/>
      <c r="D18" s="98" t="s">
        <v>9</v>
      </c>
      <c r="E18" s="98"/>
      <c r="F18" s="13">
        <v>385000</v>
      </c>
      <c r="G18" s="12">
        <v>0</v>
      </c>
      <c r="H18" s="12">
        <f>F18+G18</f>
        <v>385000</v>
      </c>
      <c r="I18" s="58">
        <v>276582.99</v>
      </c>
      <c r="J18" s="104"/>
      <c r="K18" s="78"/>
      <c r="L18" s="78"/>
      <c r="M18" s="78"/>
      <c r="N18" s="81"/>
      <c r="O18" s="175"/>
      <c r="P18" s="92"/>
      <c r="R18" s="43"/>
      <c r="T18" s="43"/>
      <c r="U18" s="43"/>
    </row>
    <row r="19" spans="1:21" s="7" customFormat="1">
      <c r="A19" s="86"/>
      <c r="B19" s="86"/>
      <c r="C19" s="86"/>
      <c r="D19" s="96" t="s">
        <v>16</v>
      </c>
      <c r="E19" s="97"/>
      <c r="F19" s="13">
        <v>20000</v>
      </c>
      <c r="G19" s="12">
        <v>0</v>
      </c>
      <c r="H19" s="12">
        <f>F19+G19</f>
        <v>20000</v>
      </c>
      <c r="I19" s="55">
        <v>0</v>
      </c>
      <c r="J19" s="95"/>
      <c r="K19" s="79"/>
      <c r="L19" s="79"/>
      <c r="M19" s="79"/>
      <c r="N19" s="82"/>
      <c r="O19" s="174"/>
      <c r="P19" s="92"/>
      <c r="R19" s="43"/>
      <c r="T19" s="43"/>
      <c r="U19" s="43"/>
    </row>
    <row r="20" spans="1:21" s="7" customFormat="1" ht="93" customHeight="1">
      <c r="A20" s="85" t="s">
        <v>10</v>
      </c>
      <c r="B20" s="85" t="s">
        <v>11</v>
      </c>
      <c r="C20" s="85" t="s">
        <v>25</v>
      </c>
      <c r="D20" s="10" t="s">
        <v>13</v>
      </c>
      <c r="E20" s="10" t="s">
        <v>27</v>
      </c>
      <c r="F20" s="13">
        <f>SUM(F21)</f>
        <v>50000</v>
      </c>
      <c r="G20" s="12">
        <f>SUM(G21)</f>
        <v>0</v>
      </c>
      <c r="H20" s="12">
        <f>SUM(H21)</f>
        <v>50000</v>
      </c>
      <c r="I20" s="55">
        <f>SUM(I21)</f>
        <v>21920</v>
      </c>
      <c r="J20" s="99" t="s">
        <v>28</v>
      </c>
      <c r="K20" s="92">
        <v>4</v>
      </c>
      <c r="L20" s="92">
        <v>2</v>
      </c>
      <c r="M20" s="92">
        <v>0</v>
      </c>
      <c r="N20" s="93">
        <v>2</v>
      </c>
      <c r="O20" s="167">
        <v>3</v>
      </c>
      <c r="P20" s="92" t="s">
        <v>15</v>
      </c>
      <c r="R20" s="43"/>
      <c r="T20" s="43"/>
      <c r="U20" s="43"/>
    </row>
    <row r="21" spans="1:21" s="7" customFormat="1">
      <c r="A21" s="85"/>
      <c r="B21" s="85"/>
      <c r="C21" s="85"/>
      <c r="D21" s="98" t="s">
        <v>16</v>
      </c>
      <c r="E21" s="98"/>
      <c r="F21" s="13">
        <v>50000</v>
      </c>
      <c r="G21" s="12">
        <v>0</v>
      </c>
      <c r="H21" s="12">
        <f>F21+G21</f>
        <v>50000</v>
      </c>
      <c r="I21" s="55">
        <v>21920</v>
      </c>
      <c r="J21" s="99"/>
      <c r="K21" s="92"/>
      <c r="L21" s="92"/>
      <c r="M21" s="92"/>
      <c r="N21" s="93"/>
      <c r="O21" s="167"/>
      <c r="P21" s="92"/>
      <c r="R21" s="43"/>
      <c r="T21" s="43"/>
      <c r="U21" s="43"/>
    </row>
    <row r="22" spans="1:21" s="7" customFormat="1" ht="102.75" customHeight="1">
      <c r="A22" s="85" t="s">
        <v>10</v>
      </c>
      <c r="B22" s="85" t="s">
        <v>11</v>
      </c>
      <c r="C22" s="85" t="s">
        <v>25</v>
      </c>
      <c r="D22" s="10" t="s">
        <v>13</v>
      </c>
      <c r="E22" s="10" t="s">
        <v>251</v>
      </c>
      <c r="F22" s="13">
        <f>F23</f>
        <v>74000</v>
      </c>
      <c r="G22" s="11">
        <f t="shared" ref="G22:I22" si="0">G23</f>
        <v>0</v>
      </c>
      <c r="H22" s="11">
        <f t="shared" si="0"/>
        <v>74000</v>
      </c>
      <c r="I22" s="56">
        <f t="shared" si="0"/>
        <v>55148.38</v>
      </c>
      <c r="J22" s="94" t="s">
        <v>275</v>
      </c>
      <c r="K22" s="77">
        <v>0</v>
      </c>
      <c r="L22" s="77">
        <v>3</v>
      </c>
      <c r="M22" s="77">
        <v>0</v>
      </c>
      <c r="N22" s="80">
        <v>3</v>
      </c>
      <c r="O22" s="173">
        <v>3</v>
      </c>
      <c r="P22" s="92"/>
      <c r="R22" s="43"/>
      <c r="T22" s="43"/>
      <c r="U22" s="43"/>
    </row>
    <row r="23" spans="1:21" s="7" customFormat="1">
      <c r="A23" s="85"/>
      <c r="B23" s="85"/>
      <c r="C23" s="85"/>
      <c r="D23" s="96" t="s">
        <v>9</v>
      </c>
      <c r="E23" s="97"/>
      <c r="F23" s="13">
        <v>74000</v>
      </c>
      <c r="G23" s="12">
        <v>0</v>
      </c>
      <c r="H23" s="12">
        <f>F23+G23</f>
        <v>74000</v>
      </c>
      <c r="I23" s="59">
        <v>55148.38</v>
      </c>
      <c r="J23" s="95"/>
      <c r="K23" s="79"/>
      <c r="L23" s="79"/>
      <c r="M23" s="79"/>
      <c r="N23" s="82"/>
      <c r="O23" s="174"/>
      <c r="P23" s="92"/>
      <c r="R23" s="43"/>
      <c r="T23" s="43"/>
      <c r="U23" s="43"/>
    </row>
    <row r="24" spans="1:21" s="7" customFormat="1" ht="132.6" customHeight="1">
      <c r="A24" s="85" t="s">
        <v>10</v>
      </c>
      <c r="B24" s="85" t="s">
        <v>29</v>
      </c>
      <c r="C24" s="85" t="s">
        <v>30</v>
      </c>
      <c r="D24" s="10" t="s">
        <v>31</v>
      </c>
      <c r="E24" s="10" t="s">
        <v>163</v>
      </c>
      <c r="F24" s="13">
        <f>SUM(F25)</f>
        <v>140000</v>
      </c>
      <c r="G24" s="12">
        <f>SUM(G25)</f>
        <v>0</v>
      </c>
      <c r="H24" s="12">
        <f>SUM(H25)</f>
        <v>140000</v>
      </c>
      <c r="I24" s="55">
        <f>SUM(I25)</f>
        <v>116615.11</v>
      </c>
      <c r="J24" s="99" t="s">
        <v>142</v>
      </c>
      <c r="K24" s="92">
        <v>4</v>
      </c>
      <c r="L24" s="92">
        <v>7</v>
      </c>
      <c r="M24" s="92">
        <v>0</v>
      </c>
      <c r="N24" s="93">
        <v>7</v>
      </c>
      <c r="O24" s="167">
        <v>6</v>
      </c>
      <c r="P24" s="92" t="s">
        <v>15</v>
      </c>
      <c r="R24" s="43"/>
      <c r="T24" s="43"/>
      <c r="U24" s="43"/>
    </row>
    <row r="25" spans="1:21" s="7" customFormat="1">
      <c r="A25" s="85"/>
      <c r="B25" s="85"/>
      <c r="C25" s="85"/>
      <c r="D25" s="98" t="s">
        <v>16</v>
      </c>
      <c r="E25" s="98"/>
      <c r="F25" s="13">
        <v>140000</v>
      </c>
      <c r="G25" s="12">
        <v>0</v>
      </c>
      <c r="H25" s="12">
        <f>F25+G25</f>
        <v>140000</v>
      </c>
      <c r="I25" s="55">
        <v>116615.11</v>
      </c>
      <c r="J25" s="99"/>
      <c r="K25" s="92"/>
      <c r="L25" s="92"/>
      <c r="M25" s="92"/>
      <c r="N25" s="93"/>
      <c r="O25" s="167"/>
      <c r="P25" s="92"/>
      <c r="R25" s="43"/>
      <c r="T25" s="43"/>
      <c r="U25" s="43"/>
    </row>
    <row r="26" spans="1:21" s="7" customFormat="1" ht="75.599999999999994" customHeight="1">
      <c r="A26" s="85" t="s">
        <v>18</v>
      </c>
      <c r="B26" s="85" t="s">
        <v>32</v>
      </c>
      <c r="C26" s="85" t="s">
        <v>33</v>
      </c>
      <c r="D26" s="85" t="s">
        <v>34</v>
      </c>
      <c r="E26" s="85" t="s">
        <v>35</v>
      </c>
      <c r="F26" s="83">
        <f>SUM(F28:F31)</f>
        <v>2522233</v>
      </c>
      <c r="G26" s="90">
        <f>SUM(G28:G31)</f>
        <v>0</v>
      </c>
      <c r="H26" s="90">
        <f>SUM(H28:H31)</f>
        <v>2522233</v>
      </c>
      <c r="I26" s="156">
        <f>SUM(I28:I31)</f>
        <v>1685257.5799999998</v>
      </c>
      <c r="J26" s="15" t="s">
        <v>36</v>
      </c>
      <c r="K26" s="16">
        <v>1.5</v>
      </c>
      <c r="L26" s="16">
        <v>1</v>
      </c>
      <c r="M26" s="16">
        <v>0</v>
      </c>
      <c r="N26" s="17">
        <v>1</v>
      </c>
      <c r="O26" s="68">
        <v>0.3</v>
      </c>
      <c r="P26" s="92" t="s">
        <v>15</v>
      </c>
      <c r="R26" s="43"/>
      <c r="T26" s="43"/>
      <c r="U26" s="43"/>
    </row>
    <row r="27" spans="1:21" s="7" customFormat="1" ht="40.200000000000003" customHeight="1">
      <c r="A27" s="85"/>
      <c r="B27" s="85"/>
      <c r="C27" s="85"/>
      <c r="D27" s="85"/>
      <c r="E27" s="85"/>
      <c r="F27" s="84"/>
      <c r="G27" s="90"/>
      <c r="H27" s="90"/>
      <c r="I27" s="156"/>
      <c r="J27" s="99" t="s">
        <v>37</v>
      </c>
      <c r="K27" s="92">
        <v>36</v>
      </c>
      <c r="L27" s="92">
        <v>15</v>
      </c>
      <c r="M27" s="92">
        <v>0</v>
      </c>
      <c r="N27" s="93">
        <v>15</v>
      </c>
      <c r="O27" s="167">
        <v>15</v>
      </c>
      <c r="P27" s="92"/>
      <c r="R27" s="43"/>
      <c r="T27" s="43"/>
      <c r="U27" s="43"/>
    </row>
    <row r="28" spans="1:21" s="7" customFormat="1">
      <c r="A28" s="85"/>
      <c r="B28" s="85"/>
      <c r="C28" s="85"/>
      <c r="D28" s="98" t="s">
        <v>16</v>
      </c>
      <c r="E28" s="98"/>
      <c r="F28" s="13">
        <v>1340000</v>
      </c>
      <c r="G28" s="12">
        <v>0</v>
      </c>
      <c r="H28" s="12">
        <f>F28+G28</f>
        <v>1340000</v>
      </c>
      <c r="I28" s="55">
        <v>908097.19</v>
      </c>
      <c r="J28" s="99"/>
      <c r="K28" s="92"/>
      <c r="L28" s="92"/>
      <c r="M28" s="92"/>
      <c r="N28" s="93"/>
      <c r="O28" s="167"/>
      <c r="P28" s="92"/>
      <c r="R28" s="43"/>
      <c r="T28" s="43"/>
      <c r="U28" s="43"/>
    </row>
    <row r="29" spans="1:21" s="7" customFormat="1">
      <c r="A29" s="85"/>
      <c r="B29" s="85"/>
      <c r="C29" s="85"/>
      <c r="D29" s="98" t="s">
        <v>227</v>
      </c>
      <c r="E29" s="98"/>
      <c r="F29" s="13">
        <v>626386</v>
      </c>
      <c r="G29" s="12">
        <v>0</v>
      </c>
      <c r="H29" s="12">
        <f>F29+G29</f>
        <v>626386</v>
      </c>
      <c r="I29" s="55">
        <v>584712.15</v>
      </c>
      <c r="J29" s="99"/>
      <c r="K29" s="92"/>
      <c r="L29" s="92"/>
      <c r="M29" s="92"/>
      <c r="N29" s="93"/>
      <c r="O29" s="167"/>
      <c r="P29" s="92"/>
      <c r="R29" s="43"/>
      <c r="T29" s="43"/>
      <c r="U29" s="43"/>
    </row>
    <row r="30" spans="1:21" s="7" customFormat="1" ht="15" customHeight="1">
      <c r="A30" s="85"/>
      <c r="B30" s="85"/>
      <c r="C30" s="85"/>
      <c r="D30" s="98" t="s">
        <v>17</v>
      </c>
      <c r="E30" s="98"/>
      <c r="F30" s="13">
        <v>480847</v>
      </c>
      <c r="G30" s="12">
        <v>0</v>
      </c>
      <c r="H30" s="12">
        <f>F30+G30</f>
        <v>480847</v>
      </c>
      <c r="I30" s="55">
        <v>130847</v>
      </c>
      <c r="J30" s="99"/>
      <c r="K30" s="92"/>
      <c r="L30" s="92"/>
      <c r="M30" s="92"/>
      <c r="N30" s="93"/>
      <c r="O30" s="167"/>
      <c r="P30" s="92"/>
      <c r="R30" s="43"/>
      <c r="T30" s="43"/>
      <c r="U30" s="43"/>
    </row>
    <row r="31" spans="1:21" s="7" customFormat="1" ht="15" customHeight="1">
      <c r="A31" s="85"/>
      <c r="B31" s="85"/>
      <c r="C31" s="85"/>
      <c r="D31" s="98" t="s">
        <v>38</v>
      </c>
      <c r="E31" s="98"/>
      <c r="F31" s="13">
        <v>75000</v>
      </c>
      <c r="G31" s="12">
        <v>0</v>
      </c>
      <c r="H31" s="12">
        <f>F31+G31</f>
        <v>75000</v>
      </c>
      <c r="I31" s="55">
        <v>61601.24</v>
      </c>
      <c r="J31" s="99"/>
      <c r="K31" s="92"/>
      <c r="L31" s="92"/>
      <c r="M31" s="92"/>
      <c r="N31" s="93"/>
      <c r="O31" s="167"/>
      <c r="P31" s="92"/>
      <c r="R31" s="43"/>
      <c r="T31" s="43"/>
      <c r="U31" s="43"/>
    </row>
    <row r="32" spans="1:21" s="7" customFormat="1" ht="79.95" customHeight="1">
      <c r="A32" s="85" t="s">
        <v>18</v>
      </c>
      <c r="B32" s="85" t="s">
        <v>19</v>
      </c>
      <c r="C32" s="85" t="s">
        <v>33</v>
      </c>
      <c r="D32" s="85" t="s">
        <v>20</v>
      </c>
      <c r="E32" s="85" t="s">
        <v>39</v>
      </c>
      <c r="F32" s="83">
        <f>SUM(F34:F38)</f>
        <v>960000</v>
      </c>
      <c r="G32" s="103">
        <f>SUM(G34:G38)</f>
        <v>0</v>
      </c>
      <c r="H32" s="103">
        <f>SUM(H34:H38)</f>
        <v>960000</v>
      </c>
      <c r="I32" s="152">
        <f>SUM(I34:I38)</f>
        <v>957418.7</v>
      </c>
      <c r="J32" s="15" t="s">
        <v>40</v>
      </c>
      <c r="K32" s="16">
        <v>4</v>
      </c>
      <c r="L32" s="16">
        <v>3</v>
      </c>
      <c r="M32" s="16">
        <v>0</v>
      </c>
      <c r="N32" s="17">
        <v>3</v>
      </c>
      <c r="O32" s="68">
        <v>3.5</v>
      </c>
      <c r="P32" s="92" t="s">
        <v>15</v>
      </c>
      <c r="R32" s="43"/>
      <c r="T32" s="43"/>
      <c r="U32" s="43"/>
    </row>
    <row r="33" spans="1:21" s="7" customFormat="1" ht="34.200000000000003" customHeight="1">
      <c r="A33" s="85"/>
      <c r="B33" s="85"/>
      <c r="C33" s="85"/>
      <c r="D33" s="85"/>
      <c r="E33" s="85"/>
      <c r="F33" s="84"/>
      <c r="G33" s="103"/>
      <c r="H33" s="103"/>
      <c r="I33" s="152"/>
      <c r="J33" s="99" t="s">
        <v>41</v>
      </c>
      <c r="K33" s="92">
        <v>100</v>
      </c>
      <c r="L33" s="92">
        <v>80</v>
      </c>
      <c r="M33" s="92">
        <v>0</v>
      </c>
      <c r="N33" s="93">
        <v>80</v>
      </c>
      <c r="O33" s="167">
        <v>118</v>
      </c>
      <c r="P33" s="92"/>
      <c r="R33" s="43"/>
      <c r="T33" s="43"/>
      <c r="U33" s="43"/>
    </row>
    <row r="34" spans="1:21" s="7" customFormat="1" ht="18.75" customHeight="1">
      <c r="A34" s="85"/>
      <c r="B34" s="85"/>
      <c r="C34" s="85"/>
      <c r="D34" s="96" t="s">
        <v>9</v>
      </c>
      <c r="E34" s="97"/>
      <c r="F34" s="13">
        <v>30000</v>
      </c>
      <c r="G34" s="12">
        <v>0</v>
      </c>
      <c r="H34" s="12">
        <f>F34+G34</f>
        <v>30000</v>
      </c>
      <c r="I34" s="55">
        <v>30000</v>
      </c>
      <c r="J34" s="99"/>
      <c r="K34" s="92"/>
      <c r="L34" s="92"/>
      <c r="M34" s="92"/>
      <c r="N34" s="93"/>
      <c r="O34" s="167"/>
      <c r="P34" s="92"/>
      <c r="R34" s="43"/>
      <c r="T34" s="43"/>
      <c r="U34" s="43"/>
    </row>
    <row r="35" spans="1:21" s="7" customFormat="1" ht="28.5" customHeight="1">
      <c r="A35" s="85"/>
      <c r="B35" s="85"/>
      <c r="C35" s="85"/>
      <c r="D35" s="155" t="s">
        <v>254</v>
      </c>
      <c r="E35" s="155"/>
      <c r="F35" s="13">
        <v>100000</v>
      </c>
      <c r="G35" s="12">
        <v>0</v>
      </c>
      <c r="H35" s="12">
        <f>F35+G35</f>
        <v>100000</v>
      </c>
      <c r="I35" s="55">
        <v>100000</v>
      </c>
      <c r="J35" s="99"/>
      <c r="K35" s="92"/>
      <c r="L35" s="92"/>
      <c r="M35" s="92"/>
      <c r="N35" s="93"/>
      <c r="O35" s="167"/>
      <c r="P35" s="92"/>
      <c r="R35" s="43"/>
      <c r="T35" s="43"/>
      <c r="U35" s="43"/>
    </row>
    <row r="36" spans="1:21" s="7" customFormat="1" ht="13.2" customHeight="1">
      <c r="A36" s="85"/>
      <c r="B36" s="85"/>
      <c r="C36" s="85"/>
      <c r="D36" s="98" t="s">
        <v>16</v>
      </c>
      <c r="E36" s="98"/>
      <c r="F36" s="13">
        <v>515000</v>
      </c>
      <c r="G36" s="12">
        <v>0</v>
      </c>
      <c r="H36" s="12">
        <f>F36+G36</f>
        <v>515000</v>
      </c>
      <c r="I36" s="55">
        <v>512418.7</v>
      </c>
      <c r="J36" s="99"/>
      <c r="K36" s="92"/>
      <c r="L36" s="92"/>
      <c r="M36" s="92"/>
      <c r="N36" s="93"/>
      <c r="O36" s="167"/>
      <c r="P36" s="92"/>
      <c r="R36" s="43"/>
      <c r="T36" s="43"/>
      <c r="U36" s="43"/>
    </row>
    <row r="37" spans="1:21" s="7" customFormat="1" ht="26.25" customHeight="1">
      <c r="A37" s="85"/>
      <c r="B37" s="85"/>
      <c r="C37" s="85"/>
      <c r="D37" s="109" t="s">
        <v>227</v>
      </c>
      <c r="E37" s="154"/>
      <c r="F37" s="13">
        <v>250000</v>
      </c>
      <c r="G37" s="12">
        <v>0</v>
      </c>
      <c r="H37" s="18">
        <f>F37+G37</f>
        <v>250000</v>
      </c>
      <c r="I37" s="60">
        <v>250000</v>
      </c>
      <c r="J37" s="99"/>
      <c r="K37" s="92"/>
      <c r="L37" s="92"/>
      <c r="M37" s="92"/>
      <c r="N37" s="93"/>
      <c r="O37" s="167"/>
      <c r="P37" s="92"/>
      <c r="R37" s="43"/>
      <c r="T37" s="43"/>
      <c r="U37" s="43"/>
    </row>
    <row r="38" spans="1:21" s="7" customFormat="1" ht="26.25" customHeight="1">
      <c r="A38" s="85"/>
      <c r="B38" s="85"/>
      <c r="C38" s="85"/>
      <c r="D38" s="98" t="s">
        <v>38</v>
      </c>
      <c r="E38" s="98"/>
      <c r="F38" s="13">
        <v>65000</v>
      </c>
      <c r="G38" s="12">
        <v>0</v>
      </c>
      <c r="H38" s="18">
        <f>F38+G38</f>
        <v>65000</v>
      </c>
      <c r="I38" s="60">
        <v>65000</v>
      </c>
      <c r="J38" s="99"/>
      <c r="K38" s="92"/>
      <c r="L38" s="92"/>
      <c r="M38" s="92"/>
      <c r="N38" s="93"/>
      <c r="O38" s="167"/>
      <c r="P38" s="92"/>
      <c r="R38" s="43"/>
      <c r="T38" s="43"/>
      <c r="U38" s="43"/>
    </row>
    <row r="39" spans="1:21" s="7" customFormat="1" ht="159" customHeight="1">
      <c r="A39" s="85" t="s">
        <v>18</v>
      </c>
      <c r="B39" s="85" t="s">
        <v>42</v>
      </c>
      <c r="C39" s="85" t="s">
        <v>33</v>
      </c>
      <c r="D39" s="10" t="s">
        <v>43</v>
      </c>
      <c r="E39" s="10" t="s">
        <v>44</v>
      </c>
      <c r="F39" s="13">
        <f>SUM(F40)</f>
        <v>40000</v>
      </c>
      <c r="G39" s="12">
        <f>SUM(G40)</f>
        <v>0</v>
      </c>
      <c r="H39" s="12">
        <f>SUM(H40)</f>
        <v>40000</v>
      </c>
      <c r="I39" s="55">
        <f>SUM(I40)</f>
        <v>0</v>
      </c>
      <c r="J39" s="99" t="s">
        <v>143</v>
      </c>
      <c r="K39" s="131">
        <v>97</v>
      </c>
      <c r="L39" s="131">
        <v>97</v>
      </c>
      <c r="M39" s="131">
        <v>0</v>
      </c>
      <c r="N39" s="135">
        <v>97</v>
      </c>
      <c r="O39" s="180">
        <v>0</v>
      </c>
      <c r="P39" s="92" t="s">
        <v>15</v>
      </c>
      <c r="R39" s="43"/>
      <c r="T39" s="43"/>
      <c r="U39" s="43"/>
    </row>
    <row r="40" spans="1:21" s="7" customFormat="1">
      <c r="A40" s="85"/>
      <c r="B40" s="85"/>
      <c r="C40" s="85"/>
      <c r="D40" s="98" t="s">
        <v>16</v>
      </c>
      <c r="E40" s="98"/>
      <c r="F40" s="13">
        <v>40000</v>
      </c>
      <c r="G40" s="12">
        <v>0</v>
      </c>
      <c r="H40" s="12">
        <f>F40+G40</f>
        <v>40000</v>
      </c>
      <c r="I40" s="55">
        <v>0</v>
      </c>
      <c r="J40" s="99"/>
      <c r="K40" s="131"/>
      <c r="L40" s="131"/>
      <c r="M40" s="131"/>
      <c r="N40" s="135"/>
      <c r="O40" s="180"/>
      <c r="P40" s="92"/>
      <c r="R40" s="43"/>
      <c r="T40" s="43"/>
      <c r="U40" s="43"/>
    </row>
    <row r="41" spans="1:21" s="7" customFormat="1" ht="93" customHeight="1">
      <c r="A41" s="85" t="s">
        <v>10</v>
      </c>
      <c r="B41" s="85" t="s">
        <v>11</v>
      </c>
      <c r="C41" s="85" t="s">
        <v>33</v>
      </c>
      <c r="D41" s="10" t="s">
        <v>13</v>
      </c>
      <c r="E41" s="10" t="s">
        <v>45</v>
      </c>
      <c r="F41" s="13">
        <f>SUM(F45+F42+F44+F43)</f>
        <v>402734</v>
      </c>
      <c r="G41" s="11">
        <f t="shared" ref="G41:I41" si="1">SUM(G45+G42+G44+G43)</f>
        <v>0</v>
      </c>
      <c r="H41" s="11">
        <f t="shared" si="1"/>
        <v>402734</v>
      </c>
      <c r="I41" s="56">
        <f t="shared" si="1"/>
        <v>203151.98</v>
      </c>
      <c r="J41" s="99" t="s">
        <v>46</v>
      </c>
      <c r="K41" s="92">
        <v>3</v>
      </c>
      <c r="L41" s="92">
        <v>6</v>
      </c>
      <c r="M41" s="92">
        <v>0</v>
      </c>
      <c r="N41" s="93">
        <v>6</v>
      </c>
      <c r="O41" s="167">
        <v>6</v>
      </c>
      <c r="P41" s="92" t="s">
        <v>15</v>
      </c>
      <c r="R41" s="43"/>
      <c r="T41" s="43"/>
      <c r="U41" s="43"/>
    </row>
    <row r="42" spans="1:21" s="7" customFormat="1" ht="13.5" customHeight="1">
      <c r="A42" s="85"/>
      <c r="B42" s="85"/>
      <c r="C42" s="85"/>
      <c r="D42" s="96" t="s">
        <v>9</v>
      </c>
      <c r="E42" s="97"/>
      <c r="F42" s="43">
        <v>36000</v>
      </c>
      <c r="G42" s="12">
        <v>0</v>
      </c>
      <c r="H42" s="12">
        <f>F42+G42</f>
        <v>36000</v>
      </c>
      <c r="I42" s="55">
        <v>0</v>
      </c>
      <c r="J42" s="99"/>
      <c r="K42" s="92"/>
      <c r="L42" s="92"/>
      <c r="M42" s="92"/>
      <c r="N42" s="93"/>
      <c r="O42" s="167"/>
      <c r="P42" s="92"/>
      <c r="R42" s="43"/>
      <c r="T42" s="43"/>
      <c r="U42" s="43"/>
    </row>
    <row r="43" spans="1:21" s="7" customFormat="1" ht="13.5" customHeight="1">
      <c r="A43" s="85"/>
      <c r="B43" s="85"/>
      <c r="C43" s="85"/>
      <c r="D43" s="155" t="s">
        <v>254</v>
      </c>
      <c r="E43" s="155"/>
      <c r="F43" s="43">
        <v>114000</v>
      </c>
      <c r="G43" s="12">
        <v>0</v>
      </c>
      <c r="H43" s="12">
        <f>F43+G43</f>
        <v>114000</v>
      </c>
      <c r="I43" s="55">
        <v>34406.97</v>
      </c>
      <c r="J43" s="99"/>
      <c r="K43" s="92"/>
      <c r="L43" s="92"/>
      <c r="M43" s="92"/>
      <c r="N43" s="93"/>
      <c r="O43" s="167"/>
      <c r="P43" s="92"/>
      <c r="R43" s="43"/>
      <c r="T43" s="43"/>
      <c r="U43" s="43"/>
    </row>
    <row r="44" spans="1:21" s="7" customFormat="1" ht="13.5" customHeight="1">
      <c r="A44" s="85"/>
      <c r="B44" s="85"/>
      <c r="C44" s="85"/>
      <c r="D44" s="98" t="s">
        <v>227</v>
      </c>
      <c r="E44" s="98"/>
      <c r="F44" s="43">
        <v>92734</v>
      </c>
      <c r="G44" s="12">
        <v>0</v>
      </c>
      <c r="H44" s="12">
        <f>F44+G44</f>
        <v>92734</v>
      </c>
      <c r="I44" s="55">
        <v>76011.25</v>
      </c>
      <c r="J44" s="99"/>
      <c r="K44" s="92"/>
      <c r="L44" s="92"/>
      <c r="M44" s="92"/>
      <c r="N44" s="93"/>
      <c r="O44" s="167"/>
      <c r="P44" s="92"/>
      <c r="R44" s="43"/>
      <c r="T44" s="43"/>
      <c r="U44" s="43"/>
    </row>
    <row r="45" spans="1:21" s="7" customFormat="1">
      <c r="A45" s="85"/>
      <c r="B45" s="85"/>
      <c r="C45" s="85"/>
      <c r="D45" s="98" t="s">
        <v>16</v>
      </c>
      <c r="E45" s="98"/>
      <c r="F45" s="43">
        <v>160000</v>
      </c>
      <c r="G45" s="12">
        <v>0</v>
      </c>
      <c r="H45" s="12">
        <f>F45+G45</f>
        <v>160000</v>
      </c>
      <c r="I45" s="55">
        <v>92733.759999999995</v>
      </c>
      <c r="J45" s="99"/>
      <c r="K45" s="92"/>
      <c r="L45" s="92"/>
      <c r="M45" s="92"/>
      <c r="N45" s="93"/>
      <c r="O45" s="167"/>
      <c r="P45" s="92"/>
      <c r="R45" s="43"/>
      <c r="T45" s="43"/>
      <c r="U45" s="43"/>
    </row>
    <row r="46" spans="1:21" s="7" customFormat="1" ht="147.6" customHeight="1">
      <c r="A46" s="85" t="s">
        <v>18</v>
      </c>
      <c r="B46" s="85" t="s">
        <v>42</v>
      </c>
      <c r="C46" s="85" t="s">
        <v>33</v>
      </c>
      <c r="D46" s="10" t="s">
        <v>43</v>
      </c>
      <c r="E46" s="10" t="s">
        <v>47</v>
      </c>
      <c r="F46" s="13">
        <f>SUM(F47:F48)</f>
        <v>700000</v>
      </c>
      <c r="G46" s="11">
        <f t="shared" ref="G46:I46" si="2">SUM(G47:G48)</f>
        <v>0</v>
      </c>
      <c r="H46" s="11">
        <f t="shared" si="2"/>
        <v>700000</v>
      </c>
      <c r="I46" s="56">
        <f t="shared" si="2"/>
        <v>667013.81000000006</v>
      </c>
      <c r="J46" s="99" t="s">
        <v>48</v>
      </c>
      <c r="K46" s="92">
        <v>10</v>
      </c>
      <c r="L46" s="92">
        <v>14</v>
      </c>
      <c r="M46" s="92">
        <v>0</v>
      </c>
      <c r="N46" s="93">
        <v>14</v>
      </c>
      <c r="O46" s="167">
        <v>13.3</v>
      </c>
      <c r="P46" s="92" t="s">
        <v>15</v>
      </c>
      <c r="R46" s="43"/>
      <c r="T46" s="43"/>
      <c r="U46" s="43"/>
    </row>
    <row r="47" spans="1:21" s="7" customFormat="1" ht="13.5" customHeight="1">
      <c r="A47" s="85"/>
      <c r="B47" s="85"/>
      <c r="C47" s="85"/>
      <c r="D47" s="98" t="s">
        <v>9</v>
      </c>
      <c r="E47" s="98"/>
      <c r="F47" s="13">
        <v>45000</v>
      </c>
      <c r="G47" s="12">
        <v>0</v>
      </c>
      <c r="H47" s="12">
        <f>F47+G47</f>
        <v>45000</v>
      </c>
      <c r="I47" s="55">
        <v>12013.81</v>
      </c>
      <c r="J47" s="99"/>
      <c r="K47" s="92"/>
      <c r="L47" s="92"/>
      <c r="M47" s="92"/>
      <c r="N47" s="93"/>
      <c r="O47" s="167"/>
      <c r="P47" s="92"/>
      <c r="R47" s="43"/>
      <c r="T47" s="43"/>
      <c r="U47" s="43"/>
    </row>
    <row r="48" spans="1:21" s="7" customFormat="1" ht="25.5" customHeight="1">
      <c r="A48" s="85"/>
      <c r="B48" s="85"/>
      <c r="C48" s="85"/>
      <c r="D48" s="155" t="s">
        <v>254</v>
      </c>
      <c r="E48" s="155"/>
      <c r="F48" s="19">
        <v>655000</v>
      </c>
      <c r="G48" s="19">
        <v>0</v>
      </c>
      <c r="H48" s="19">
        <f>F48+G48</f>
        <v>655000</v>
      </c>
      <c r="I48" s="61">
        <v>655000</v>
      </c>
      <c r="J48" s="99"/>
      <c r="K48" s="92"/>
      <c r="L48" s="92"/>
      <c r="M48" s="92"/>
      <c r="N48" s="93"/>
      <c r="O48" s="167"/>
      <c r="P48" s="92"/>
      <c r="R48" s="43"/>
      <c r="T48" s="43"/>
      <c r="U48" s="43"/>
    </row>
    <row r="49" spans="1:21" s="7" customFormat="1" ht="106.2" customHeight="1">
      <c r="A49" s="85" t="s">
        <v>49</v>
      </c>
      <c r="B49" s="85" t="s">
        <v>42</v>
      </c>
      <c r="C49" s="85" t="s">
        <v>33</v>
      </c>
      <c r="D49" s="10" t="s">
        <v>43</v>
      </c>
      <c r="E49" s="10" t="s">
        <v>50</v>
      </c>
      <c r="F49" s="13">
        <f>SUM(F50:F51)</f>
        <v>100000</v>
      </c>
      <c r="G49" s="11">
        <f t="shared" ref="G49:I49" si="3">SUM(G50:G51)</f>
        <v>0</v>
      </c>
      <c r="H49" s="11">
        <f t="shared" si="3"/>
        <v>100000</v>
      </c>
      <c r="I49" s="56">
        <f t="shared" si="3"/>
        <v>92470.58</v>
      </c>
      <c r="J49" s="99" t="s">
        <v>137</v>
      </c>
      <c r="K49" s="92">
        <v>6</v>
      </c>
      <c r="L49" s="92">
        <v>7</v>
      </c>
      <c r="M49" s="92">
        <v>0</v>
      </c>
      <c r="N49" s="93">
        <v>7</v>
      </c>
      <c r="O49" s="167">
        <v>6.47</v>
      </c>
      <c r="P49" s="92" t="s">
        <v>15</v>
      </c>
      <c r="R49" s="43"/>
      <c r="T49" s="43"/>
      <c r="U49" s="43"/>
    </row>
    <row r="50" spans="1:21" s="7" customFormat="1" ht="17.25" customHeight="1">
      <c r="A50" s="85"/>
      <c r="B50" s="85"/>
      <c r="C50" s="85"/>
      <c r="D50" s="98" t="s">
        <v>9</v>
      </c>
      <c r="E50" s="98"/>
      <c r="F50" s="13">
        <v>0</v>
      </c>
      <c r="G50" s="12">
        <v>0</v>
      </c>
      <c r="H50" s="12">
        <f>F50+G50</f>
        <v>0</v>
      </c>
      <c r="I50" s="62">
        <v>0</v>
      </c>
      <c r="J50" s="99"/>
      <c r="K50" s="92"/>
      <c r="L50" s="92"/>
      <c r="M50" s="92"/>
      <c r="N50" s="93"/>
      <c r="O50" s="167"/>
      <c r="P50" s="92"/>
      <c r="R50" s="43"/>
      <c r="T50" s="43"/>
      <c r="U50" s="43"/>
    </row>
    <row r="51" spans="1:21" s="7" customFormat="1" ht="25.95" customHeight="1">
      <c r="A51" s="85"/>
      <c r="B51" s="85"/>
      <c r="C51" s="85"/>
      <c r="D51" s="109" t="s">
        <v>252</v>
      </c>
      <c r="E51" s="110"/>
      <c r="F51" s="13">
        <v>100000</v>
      </c>
      <c r="G51" s="12">
        <v>0</v>
      </c>
      <c r="H51" s="12">
        <f>F51+G51</f>
        <v>100000</v>
      </c>
      <c r="I51" s="55">
        <v>92470.58</v>
      </c>
      <c r="J51" s="99"/>
      <c r="K51" s="92"/>
      <c r="L51" s="92"/>
      <c r="M51" s="92"/>
      <c r="N51" s="93"/>
      <c r="O51" s="167"/>
      <c r="P51" s="92"/>
      <c r="R51" s="43"/>
      <c r="T51" s="43"/>
      <c r="U51" s="43"/>
    </row>
    <row r="52" spans="1:21" s="7" customFormat="1" ht="121.2" customHeight="1">
      <c r="A52" s="85" t="s">
        <v>18</v>
      </c>
      <c r="B52" s="85" t="s">
        <v>51</v>
      </c>
      <c r="C52" s="85" t="s">
        <v>33</v>
      </c>
      <c r="D52" s="85" t="s">
        <v>52</v>
      </c>
      <c r="E52" s="85" t="s">
        <v>53</v>
      </c>
      <c r="F52" s="83">
        <f>SUM(F54:F56)</f>
        <v>1418595</v>
      </c>
      <c r="G52" s="90">
        <f>SUM(G54:G56)</f>
        <v>0</v>
      </c>
      <c r="H52" s="90">
        <f>SUM(H54:H56)</f>
        <v>1418595</v>
      </c>
      <c r="I52" s="156">
        <f>SUM(I54:I56)</f>
        <v>12300</v>
      </c>
      <c r="J52" s="15" t="s">
        <v>54</v>
      </c>
      <c r="K52" s="16">
        <v>0</v>
      </c>
      <c r="L52" s="16">
        <v>1</v>
      </c>
      <c r="M52" s="16">
        <v>0</v>
      </c>
      <c r="N52" s="17">
        <v>1</v>
      </c>
      <c r="O52" s="68">
        <v>0</v>
      </c>
      <c r="P52" s="92" t="s">
        <v>15</v>
      </c>
      <c r="R52" s="43"/>
      <c r="T52" s="43"/>
      <c r="U52" s="43"/>
    </row>
    <row r="53" spans="1:21" s="7" customFormat="1" ht="27" customHeight="1">
      <c r="A53" s="85"/>
      <c r="B53" s="85"/>
      <c r="C53" s="85"/>
      <c r="D53" s="85"/>
      <c r="E53" s="85"/>
      <c r="F53" s="84"/>
      <c r="G53" s="90"/>
      <c r="H53" s="90"/>
      <c r="I53" s="156"/>
      <c r="J53" s="99" t="s">
        <v>144</v>
      </c>
      <c r="K53" s="92">
        <v>0</v>
      </c>
      <c r="L53" s="92">
        <v>1</v>
      </c>
      <c r="M53" s="92">
        <v>0</v>
      </c>
      <c r="N53" s="93">
        <v>1</v>
      </c>
      <c r="O53" s="167">
        <v>1</v>
      </c>
      <c r="P53" s="92"/>
      <c r="R53" s="43"/>
      <c r="T53" s="43"/>
      <c r="U53" s="43"/>
    </row>
    <row r="54" spans="1:21" s="7" customFormat="1" ht="21" customHeight="1">
      <c r="A54" s="85"/>
      <c r="B54" s="85"/>
      <c r="C54" s="85"/>
      <c r="D54" s="101" t="s">
        <v>16</v>
      </c>
      <c r="E54" s="102"/>
      <c r="F54" s="13">
        <v>300000</v>
      </c>
      <c r="G54" s="12">
        <v>0</v>
      </c>
      <c r="H54" s="12">
        <f>F54+G54</f>
        <v>300000</v>
      </c>
      <c r="I54" s="55">
        <v>0</v>
      </c>
      <c r="J54" s="99"/>
      <c r="K54" s="92"/>
      <c r="L54" s="92"/>
      <c r="M54" s="92"/>
      <c r="N54" s="93"/>
      <c r="O54" s="167"/>
      <c r="P54" s="92"/>
      <c r="R54" s="43"/>
      <c r="T54" s="43"/>
      <c r="U54" s="43"/>
    </row>
    <row r="55" spans="1:21" s="7" customFormat="1" ht="31.2" customHeight="1">
      <c r="A55" s="85"/>
      <c r="B55" s="85"/>
      <c r="C55" s="85"/>
      <c r="D55" s="101" t="s">
        <v>227</v>
      </c>
      <c r="E55" s="102"/>
      <c r="F55" s="13">
        <v>1106295</v>
      </c>
      <c r="G55" s="12">
        <v>0</v>
      </c>
      <c r="H55" s="12">
        <f>F55+G55</f>
        <v>1106295</v>
      </c>
      <c r="I55" s="55">
        <v>0</v>
      </c>
      <c r="J55" s="99"/>
      <c r="K55" s="92"/>
      <c r="L55" s="92"/>
      <c r="M55" s="92"/>
      <c r="N55" s="93"/>
      <c r="O55" s="167"/>
      <c r="P55" s="92"/>
      <c r="R55" s="43"/>
      <c r="T55" s="43"/>
      <c r="U55" s="43"/>
    </row>
    <row r="56" spans="1:21" s="7" customFormat="1">
      <c r="A56" s="85"/>
      <c r="B56" s="85"/>
      <c r="C56" s="85"/>
      <c r="D56" s="98" t="s">
        <v>17</v>
      </c>
      <c r="E56" s="98"/>
      <c r="F56" s="13">
        <v>12300</v>
      </c>
      <c r="G56" s="12">
        <v>0</v>
      </c>
      <c r="H56" s="12">
        <f>F56+G56</f>
        <v>12300</v>
      </c>
      <c r="I56" s="55">
        <v>12300</v>
      </c>
      <c r="J56" s="99"/>
      <c r="K56" s="92"/>
      <c r="L56" s="92"/>
      <c r="M56" s="92"/>
      <c r="N56" s="93"/>
      <c r="O56" s="167"/>
      <c r="P56" s="92"/>
      <c r="R56" s="43"/>
      <c r="T56" s="43"/>
      <c r="U56" s="43"/>
    </row>
    <row r="57" spans="1:21" s="7" customFormat="1" ht="100.95" customHeight="1">
      <c r="A57" s="85" t="s">
        <v>18</v>
      </c>
      <c r="B57" s="85" t="s">
        <v>51</v>
      </c>
      <c r="C57" s="85" t="s">
        <v>33</v>
      </c>
      <c r="D57" s="10" t="s">
        <v>52</v>
      </c>
      <c r="E57" s="10" t="s">
        <v>55</v>
      </c>
      <c r="F57" s="13">
        <f>SUM(F58)</f>
        <v>0</v>
      </c>
      <c r="G57" s="12">
        <f>SUM(G58)</f>
        <v>0</v>
      </c>
      <c r="H57" s="12">
        <f>SUM(H58)</f>
        <v>0</v>
      </c>
      <c r="I57" s="55">
        <f>SUM(I58)</f>
        <v>0</v>
      </c>
      <c r="J57" s="99" t="s">
        <v>56</v>
      </c>
      <c r="K57" s="92">
        <v>2</v>
      </c>
      <c r="L57" s="92">
        <v>0</v>
      </c>
      <c r="M57" s="92">
        <v>0</v>
      </c>
      <c r="N57" s="93">
        <v>0</v>
      </c>
      <c r="O57" s="167">
        <v>0</v>
      </c>
      <c r="P57" s="92" t="s">
        <v>15</v>
      </c>
      <c r="R57" s="43"/>
      <c r="T57" s="43"/>
      <c r="U57" s="43"/>
    </row>
    <row r="58" spans="1:21" s="7" customFormat="1" ht="19.2" customHeight="1">
      <c r="A58" s="85"/>
      <c r="B58" s="85"/>
      <c r="C58" s="85"/>
      <c r="D58" s="134" t="s">
        <v>17</v>
      </c>
      <c r="E58" s="134"/>
      <c r="F58" s="13">
        <v>0</v>
      </c>
      <c r="G58" s="12">
        <v>0</v>
      </c>
      <c r="H58" s="12">
        <f>F58+G58</f>
        <v>0</v>
      </c>
      <c r="I58" s="55">
        <v>0</v>
      </c>
      <c r="J58" s="99"/>
      <c r="K58" s="92"/>
      <c r="L58" s="92"/>
      <c r="M58" s="92"/>
      <c r="N58" s="93"/>
      <c r="O58" s="167"/>
      <c r="P58" s="92"/>
      <c r="R58" s="43"/>
      <c r="T58" s="43"/>
      <c r="U58" s="43"/>
    </row>
    <row r="59" spans="1:21" s="7" customFormat="1" ht="105.6" customHeight="1">
      <c r="A59" s="85" t="s">
        <v>18</v>
      </c>
      <c r="B59" s="85" t="s">
        <v>51</v>
      </c>
      <c r="C59" s="85" t="s">
        <v>33</v>
      </c>
      <c r="D59" s="10" t="s">
        <v>52</v>
      </c>
      <c r="E59" s="10" t="s">
        <v>164</v>
      </c>
      <c r="F59" s="13">
        <f>SUM(F60)</f>
        <v>120000</v>
      </c>
      <c r="G59" s="12">
        <f>SUM(G60)</f>
        <v>0</v>
      </c>
      <c r="H59" s="12">
        <f>SUM(H60)</f>
        <v>120000</v>
      </c>
      <c r="I59" s="55">
        <f>SUM(I60)</f>
        <v>112048.81</v>
      </c>
      <c r="J59" s="99" t="s">
        <v>193</v>
      </c>
      <c r="K59" s="92">
        <v>20</v>
      </c>
      <c r="L59" s="92">
        <v>100</v>
      </c>
      <c r="M59" s="92">
        <v>0</v>
      </c>
      <c r="N59" s="93">
        <v>100</v>
      </c>
      <c r="O59" s="167">
        <v>100</v>
      </c>
      <c r="P59" s="92" t="s">
        <v>15</v>
      </c>
      <c r="R59" s="43"/>
      <c r="T59" s="43"/>
      <c r="U59" s="43"/>
    </row>
    <row r="60" spans="1:21" s="7" customFormat="1">
      <c r="A60" s="85"/>
      <c r="B60" s="85"/>
      <c r="C60" s="85"/>
      <c r="D60" s="134" t="s">
        <v>9</v>
      </c>
      <c r="E60" s="134"/>
      <c r="F60" s="13">
        <v>120000</v>
      </c>
      <c r="G60" s="12">
        <v>0</v>
      </c>
      <c r="H60" s="12">
        <f>F60+G60</f>
        <v>120000</v>
      </c>
      <c r="I60" s="55">
        <v>112048.81</v>
      </c>
      <c r="J60" s="99"/>
      <c r="K60" s="92"/>
      <c r="L60" s="92"/>
      <c r="M60" s="92"/>
      <c r="N60" s="93"/>
      <c r="O60" s="167"/>
      <c r="P60" s="92"/>
      <c r="R60" s="43"/>
      <c r="T60" s="43"/>
      <c r="U60" s="43"/>
    </row>
    <row r="61" spans="1:21" s="7" customFormat="1" ht="123.75" customHeight="1">
      <c r="A61" s="85" t="s">
        <v>18</v>
      </c>
      <c r="B61" s="85" t="s">
        <v>19</v>
      </c>
      <c r="C61" s="85" t="s">
        <v>33</v>
      </c>
      <c r="D61" s="10" t="s">
        <v>20</v>
      </c>
      <c r="E61" s="10" t="s">
        <v>200</v>
      </c>
      <c r="F61" s="13">
        <f>F63+F62</f>
        <v>120000</v>
      </c>
      <c r="G61" s="11">
        <f t="shared" ref="G61:I61" si="4">G63+G62</f>
        <v>0</v>
      </c>
      <c r="H61" s="11">
        <f t="shared" si="4"/>
        <v>120000</v>
      </c>
      <c r="I61" s="56">
        <f t="shared" si="4"/>
        <v>118687.5</v>
      </c>
      <c r="J61" s="20" t="s">
        <v>202</v>
      </c>
      <c r="K61" s="21">
        <v>0</v>
      </c>
      <c r="L61" s="21">
        <v>0</v>
      </c>
      <c r="M61" s="21">
        <v>0</v>
      </c>
      <c r="N61" s="22">
        <v>0</v>
      </c>
      <c r="O61" s="69">
        <v>0</v>
      </c>
      <c r="P61" s="92" t="s">
        <v>15</v>
      </c>
      <c r="R61" s="43"/>
      <c r="T61" s="43"/>
      <c r="U61" s="43"/>
    </row>
    <row r="62" spans="1:21" s="7" customFormat="1" ht="15" customHeight="1">
      <c r="A62" s="87"/>
      <c r="B62" s="87"/>
      <c r="C62" s="87"/>
      <c r="D62" s="96" t="s">
        <v>16</v>
      </c>
      <c r="E62" s="97"/>
      <c r="F62" s="31">
        <v>120000</v>
      </c>
      <c r="G62" s="23">
        <v>0</v>
      </c>
      <c r="H62" s="12">
        <f>F62+G62</f>
        <v>120000</v>
      </c>
      <c r="I62" s="55">
        <v>118687.5</v>
      </c>
      <c r="J62" s="99" t="s">
        <v>273</v>
      </c>
      <c r="K62" s="92">
        <v>0</v>
      </c>
      <c r="L62" s="92">
        <v>2</v>
      </c>
      <c r="M62" s="92">
        <v>0</v>
      </c>
      <c r="N62" s="93">
        <v>2</v>
      </c>
      <c r="O62" s="167">
        <v>2</v>
      </c>
      <c r="P62" s="92"/>
      <c r="R62" s="43"/>
      <c r="T62" s="43"/>
      <c r="U62" s="43"/>
    </row>
    <row r="63" spans="1:21" s="7" customFormat="1" ht="15.6" customHeight="1">
      <c r="A63" s="87"/>
      <c r="B63" s="87"/>
      <c r="C63" s="87"/>
      <c r="D63" s="122" t="s">
        <v>201</v>
      </c>
      <c r="E63" s="123"/>
      <c r="F63" s="31">
        <v>0</v>
      </c>
      <c r="G63" s="24">
        <v>0</v>
      </c>
      <c r="H63" s="12">
        <f>F63+G63</f>
        <v>0</v>
      </c>
      <c r="I63" s="55">
        <v>0</v>
      </c>
      <c r="J63" s="99"/>
      <c r="K63" s="92"/>
      <c r="L63" s="92"/>
      <c r="M63" s="92"/>
      <c r="N63" s="93"/>
      <c r="O63" s="167"/>
      <c r="P63" s="92"/>
      <c r="R63" s="43"/>
      <c r="T63" s="43"/>
      <c r="U63" s="43"/>
    </row>
    <row r="64" spans="1:21" s="7" customFormat="1" ht="69">
      <c r="A64" s="85" t="s">
        <v>18</v>
      </c>
      <c r="B64" s="85" t="s">
        <v>51</v>
      </c>
      <c r="C64" s="85" t="s">
        <v>33</v>
      </c>
      <c r="D64" s="10" t="s">
        <v>203</v>
      </c>
      <c r="E64" s="10" t="s">
        <v>204</v>
      </c>
      <c r="F64" s="14">
        <f>F65</f>
        <v>210000</v>
      </c>
      <c r="G64" s="12">
        <f t="shared" ref="G64:I64" si="5">G65</f>
        <v>0</v>
      </c>
      <c r="H64" s="12">
        <f t="shared" si="5"/>
        <v>210000</v>
      </c>
      <c r="I64" s="55">
        <f t="shared" si="5"/>
        <v>208465.5</v>
      </c>
      <c r="J64" s="99" t="s">
        <v>56</v>
      </c>
      <c r="K64" s="92">
        <v>2</v>
      </c>
      <c r="L64" s="92">
        <v>1</v>
      </c>
      <c r="M64" s="92">
        <v>0</v>
      </c>
      <c r="N64" s="93">
        <v>1</v>
      </c>
      <c r="O64" s="167">
        <v>1</v>
      </c>
      <c r="P64" s="92" t="s">
        <v>15</v>
      </c>
      <c r="R64" s="43"/>
      <c r="T64" s="43"/>
      <c r="U64" s="43"/>
    </row>
    <row r="65" spans="1:21" s="7" customFormat="1">
      <c r="A65" s="85"/>
      <c r="B65" s="85"/>
      <c r="C65" s="85"/>
      <c r="D65" s="134" t="s">
        <v>9</v>
      </c>
      <c r="E65" s="134"/>
      <c r="F65" s="14">
        <v>210000</v>
      </c>
      <c r="G65" s="12">
        <v>0</v>
      </c>
      <c r="H65" s="12">
        <f>F65+G65</f>
        <v>210000</v>
      </c>
      <c r="I65" s="55">
        <v>208465.5</v>
      </c>
      <c r="J65" s="99"/>
      <c r="K65" s="92"/>
      <c r="L65" s="92"/>
      <c r="M65" s="92"/>
      <c r="N65" s="93"/>
      <c r="O65" s="167"/>
      <c r="P65" s="92"/>
      <c r="R65" s="43"/>
      <c r="T65" s="43"/>
      <c r="U65" s="43"/>
    </row>
    <row r="66" spans="1:21" s="7" customFormat="1" ht="104.4" customHeight="1">
      <c r="A66" s="85" t="s">
        <v>18</v>
      </c>
      <c r="B66" s="85" t="s">
        <v>51</v>
      </c>
      <c r="C66" s="85" t="s">
        <v>33</v>
      </c>
      <c r="D66" s="10" t="s">
        <v>52</v>
      </c>
      <c r="E66" s="10" t="s">
        <v>165</v>
      </c>
      <c r="F66" s="13">
        <f>SUM(F67)</f>
        <v>160000</v>
      </c>
      <c r="G66" s="12">
        <f>SUM(G67)</f>
        <v>0</v>
      </c>
      <c r="H66" s="12">
        <f>SUM(H67)</f>
        <v>160000</v>
      </c>
      <c r="I66" s="55">
        <f>SUM(I67)</f>
        <v>154611.46</v>
      </c>
      <c r="J66" s="99" t="s">
        <v>194</v>
      </c>
      <c r="K66" s="92">
        <v>11</v>
      </c>
      <c r="L66" s="92">
        <v>5</v>
      </c>
      <c r="M66" s="92">
        <v>0</v>
      </c>
      <c r="N66" s="93">
        <v>5</v>
      </c>
      <c r="O66" s="167">
        <v>5</v>
      </c>
      <c r="P66" s="92" t="s">
        <v>15</v>
      </c>
      <c r="R66" s="43"/>
      <c r="T66" s="43"/>
      <c r="U66" s="43"/>
    </row>
    <row r="67" spans="1:21" s="7" customFormat="1">
      <c r="A67" s="85"/>
      <c r="B67" s="85"/>
      <c r="C67" s="85"/>
      <c r="D67" s="134" t="s">
        <v>9</v>
      </c>
      <c r="E67" s="134"/>
      <c r="F67" s="13">
        <v>160000</v>
      </c>
      <c r="G67" s="12">
        <v>0</v>
      </c>
      <c r="H67" s="12">
        <f>F67+G67</f>
        <v>160000</v>
      </c>
      <c r="I67" s="55">
        <v>154611.46</v>
      </c>
      <c r="J67" s="99"/>
      <c r="K67" s="92"/>
      <c r="L67" s="92"/>
      <c r="M67" s="92"/>
      <c r="N67" s="93"/>
      <c r="O67" s="167"/>
      <c r="P67" s="92"/>
      <c r="R67" s="43"/>
      <c r="T67" s="43"/>
      <c r="U67" s="43"/>
    </row>
    <row r="68" spans="1:21" s="7" customFormat="1" ht="118.95" customHeight="1">
      <c r="A68" s="85" t="s">
        <v>10</v>
      </c>
      <c r="B68" s="85" t="s">
        <v>57</v>
      </c>
      <c r="C68" s="85" t="s">
        <v>58</v>
      </c>
      <c r="D68" s="10" t="s">
        <v>59</v>
      </c>
      <c r="E68" s="10" t="s">
        <v>60</v>
      </c>
      <c r="F68" s="13">
        <f>SUM(F69)</f>
        <v>200000</v>
      </c>
      <c r="G68" s="12">
        <f>SUM(G69)</f>
        <v>0</v>
      </c>
      <c r="H68" s="12">
        <f>SUM(H69)</f>
        <v>200000</v>
      </c>
      <c r="I68" s="55">
        <f>SUM(I69)</f>
        <v>165414.5</v>
      </c>
      <c r="J68" s="99" t="s">
        <v>61</v>
      </c>
      <c r="K68" s="92">
        <v>10</v>
      </c>
      <c r="L68" s="92">
        <v>10</v>
      </c>
      <c r="M68" s="92">
        <v>0</v>
      </c>
      <c r="N68" s="93">
        <v>10</v>
      </c>
      <c r="O68" s="167">
        <v>9</v>
      </c>
      <c r="P68" s="92" t="s">
        <v>15</v>
      </c>
      <c r="R68" s="43"/>
      <c r="T68" s="43"/>
      <c r="U68" s="43"/>
    </row>
    <row r="69" spans="1:21" s="7" customFormat="1" ht="15" customHeight="1">
      <c r="A69" s="85"/>
      <c r="B69" s="85"/>
      <c r="C69" s="85"/>
      <c r="D69" s="98" t="s">
        <v>16</v>
      </c>
      <c r="E69" s="98"/>
      <c r="F69" s="13">
        <v>200000</v>
      </c>
      <c r="G69" s="12">
        <v>0</v>
      </c>
      <c r="H69" s="12">
        <f>F69+G69</f>
        <v>200000</v>
      </c>
      <c r="I69" s="55">
        <v>165414.5</v>
      </c>
      <c r="J69" s="99"/>
      <c r="K69" s="92"/>
      <c r="L69" s="92"/>
      <c r="M69" s="92"/>
      <c r="N69" s="93"/>
      <c r="O69" s="167"/>
      <c r="P69" s="92"/>
      <c r="R69" s="43"/>
      <c r="T69" s="43"/>
      <c r="U69" s="43"/>
    </row>
    <row r="70" spans="1:21" s="7" customFormat="1" ht="104.4" customHeight="1">
      <c r="A70" s="85" t="s">
        <v>10</v>
      </c>
      <c r="B70" s="85" t="s">
        <v>11</v>
      </c>
      <c r="C70" s="85" t="s">
        <v>58</v>
      </c>
      <c r="D70" s="10" t="s">
        <v>13</v>
      </c>
      <c r="E70" s="10" t="s">
        <v>62</v>
      </c>
      <c r="F70" s="13">
        <f>SUM(F71:F72)</f>
        <v>800000</v>
      </c>
      <c r="G70" s="11">
        <f t="shared" ref="G70:I70" si="6">SUM(G71:G72)</f>
        <v>0</v>
      </c>
      <c r="H70" s="11">
        <f t="shared" si="6"/>
        <v>800000</v>
      </c>
      <c r="I70" s="56">
        <f t="shared" si="6"/>
        <v>784420.47</v>
      </c>
      <c r="J70" s="99" t="s">
        <v>63</v>
      </c>
      <c r="K70" s="92">
        <v>5</v>
      </c>
      <c r="L70" s="92">
        <v>5</v>
      </c>
      <c r="M70" s="92">
        <v>0</v>
      </c>
      <c r="N70" s="93">
        <v>5</v>
      </c>
      <c r="O70" s="167">
        <v>3</v>
      </c>
      <c r="P70" s="92" t="s">
        <v>15</v>
      </c>
      <c r="R70" s="43"/>
      <c r="T70" s="43"/>
      <c r="U70" s="43"/>
    </row>
    <row r="71" spans="1:21" s="7" customFormat="1" ht="16.95" customHeight="1">
      <c r="A71" s="87"/>
      <c r="B71" s="87"/>
      <c r="C71" s="87"/>
      <c r="D71" s="98" t="s">
        <v>254</v>
      </c>
      <c r="E71" s="98"/>
      <c r="F71" s="31">
        <v>550000</v>
      </c>
      <c r="G71" s="24">
        <v>0</v>
      </c>
      <c r="H71" s="12">
        <f>F71+G71</f>
        <v>550000</v>
      </c>
      <c r="I71" s="63">
        <v>534420.47</v>
      </c>
      <c r="J71" s="94"/>
      <c r="K71" s="77"/>
      <c r="L71" s="77"/>
      <c r="M71" s="77"/>
      <c r="N71" s="80"/>
      <c r="O71" s="173"/>
      <c r="P71" s="92"/>
      <c r="R71" s="43"/>
      <c r="T71" s="43"/>
      <c r="U71" s="43"/>
    </row>
    <row r="72" spans="1:21" s="7" customFormat="1" ht="21" customHeight="1">
      <c r="A72" s="87"/>
      <c r="B72" s="87"/>
      <c r="C72" s="87"/>
      <c r="D72" s="136" t="s">
        <v>16</v>
      </c>
      <c r="E72" s="137"/>
      <c r="F72" s="31">
        <v>250000</v>
      </c>
      <c r="G72" s="24">
        <v>0</v>
      </c>
      <c r="H72" s="12">
        <f>F72+G72</f>
        <v>250000</v>
      </c>
      <c r="I72" s="63">
        <v>250000</v>
      </c>
      <c r="J72" s="94"/>
      <c r="K72" s="77"/>
      <c r="L72" s="77"/>
      <c r="M72" s="77"/>
      <c r="N72" s="80"/>
      <c r="O72" s="173"/>
      <c r="P72" s="92"/>
      <c r="R72" s="43"/>
      <c r="T72" s="43"/>
      <c r="U72" s="43"/>
    </row>
    <row r="73" spans="1:21" s="7" customFormat="1" ht="94.5" customHeight="1">
      <c r="A73" s="151" t="s">
        <v>10</v>
      </c>
      <c r="B73" s="151" t="s">
        <v>11</v>
      </c>
      <c r="C73" s="151" t="s">
        <v>58</v>
      </c>
      <c r="D73" s="25" t="s">
        <v>13</v>
      </c>
      <c r="E73" s="25" t="s">
        <v>231</v>
      </c>
      <c r="F73" s="26">
        <f>F74</f>
        <v>300000</v>
      </c>
      <c r="G73" s="26">
        <f t="shared" ref="G73:I73" si="7">G74</f>
        <v>0</v>
      </c>
      <c r="H73" s="26">
        <f t="shared" si="7"/>
        <v>300000</v>
      </c>
      <c r="I73" s="64">
        <f t="shared" si="7"/>
        <v>273104.11</v>
      </c>
      <c r="J73" s="153" t="s">
        <v>63</v>
      </c>
      <c r="K73" s="131">
        <v>1</v>
      </c>
      <c r="L73" s="131">
        <v>1</v>
      </c>
      <c r="M73" s="131">
        <v>0</v>
      </c>
      <c r="N73" s="135">
        <v>1</v>
      </c>
      <c r="O73" s="180">
        <v>1</v>
      </c>
      <c r="P73" s="131" t="s">
        <v>15</v>
      </c>
      <c r="R73" s="43"/>
      <c r="T73" s="43"/>
      <c r="U73" s="43"/>
    </row>
    <row r="74" spans="1:21" s="7" customFormat="1" ht="28.95" customHeight="1">
      <c r="A74" s="151"/>
      <c r="B74" s="151"/>
      <c r="C74" s="151"/>
      <c r="D74" s="100" t="s">
        <v>38</v>
      </c>
      <c r="E74" s="100"/>
      <c r="F74" s="26">
        <v>300000</v>
      </c>
      <c r="G74" s="27">
        <v>0</v>
      </c>
      <c r="H74" s="12">
        <f>F74+G74</f>
        <v>300000</v>
      </c>
      <c r="I74" s="55">
        <v>273104.11</v>
      </c>
      <c r="J74" s="153"/>
      <c r="K74" s="131"/>
      <c r="L74" s="131"/>
      <c r="M74" s="131"/>
      <c r="N74" s="135"/>
      <c r="O74" s="180"/>
      <c r="P74" s="131"/>
      <c r="R74" s="43"/>
      <c r="T74" s="43"/>
      <c r="U74" s="43"/>
    </row>
    <row r="75" spans="1:21" s="7" customFormat="1" ht="82.8">
      <c r="A75" s="86" t="s">
        <v>10</v>
      </c>
      <c r="B75" s="86" t="s">
        <v>29</v>
      </c>
      <c r="C75" s="86" t="s">
        <v>58</v>
      </c>
      <c r="D75" s="28" t="s">
        <v>31</v>
      </c>
      <c r="E75" s="28" t="s">
        <v>64</v>
      </c>
      <c r="F75" s="32">
        <f>SUM(F76)</f>
        <v>0</v>
      </c>
      <c r="G75" s="30">
        <f>SUM(G76)</f>
        <v>0</v>
      </c>
      <c r="H75" s="30">
        <f>SUM(H76)</f>
        <v>0</v>
      </c>
      <c r="I75" s="59">
        <f>SUM(I76)</f>
        <v>0</v>
      </c>
      <c r="J75" s="95" t="s">
        <v>65</v>
      </c>
      <c r="K75" s="79">
        <v>0</v>
      </c>
      <c r="L75" s="79">
        <v>0</v>
      </c>
      <c r="M75" s="79">
        <v>0</v>
      </c>
      <c r="N75" s="82">
        <v>0</v>
      </c>
      <c r="O75" s="174">
        <v>0</v>
      </c>
      <c r="P75" s="92" t="s">
        <v>15</v>
      </c>
      <c r="R75" s="43"/>
      <c r="T75" s="43"/>
      <c r="U75" s="43"/>
    </row>
    <row r="76" spans="1:21" s="7" customFormat="1" ht="27" customHeight="1">
      <c r="A76" s="85"/>
      <c r="B76" s="85"/>
      <c r="C76" s="85"/>
      <c r="D76" s="98" t="s">
        <v>38</v>
      </c>
      <c r="E76" s="98"/>
      <c r="F76" s="13">
        <v>0</v>
      </c>
      <c r="G76" s="12">
        <v>0</v>
      </c>
      <c r="H76" s="12">
        <f>F76+G76</f>
        <v>0</v>
      </c>
      <c r="I76" s="55">
        <v>0</v>
      </c>
      <c r="J76" s="99"/>
      <c r="K76" s="92"/>
      <c r="L76" s="92"/>
      <c r="M76" s="92"/>
      <c r="N76" s="93"/>
      <c r="O76" s="167"/>
      <c r="P76" s="92"/>
      <c r="R76" s="43"/>
      <c r="T76" s="43"/>
      <c r="U76" s="43"/>
    </row>
    <row r="77" spans="1:21" s="7" customFormat="1" ht="60" customHeight="1">
      <c r="A77" s="85" t="s">
        <v>10</v>
      </c>
      <c r="B77" s="85" t="s">
        <v>29</v>
      </c>
      <c r="C77" s="85" t="s">
        <v>58</v>
      </c>
      <c r="D77" s="151" t="s">
        <v>31</v>
      </c>
      <c r="E77" s="85" t="s">
        <v>66</v>
      </c>
      <c r="F77" s="83">
        <f>SUM(F79:F85)</f>
        <v>6394406</v>
      </c>
      <c r="G77" s="103">
        <f t="shared" ref="G77:H77" si="8">SUM(G79:G85)</f>
        <v>56200</v>
      </c>
      <c r="H77" s="103">
        <f t="shared" si="8"/>
        <v>6450606</v>
      </c>
      <c r="I77" s="152">
        <f t="shared" ref="I77" si="9">SUM(I79:I85)</f>
        <v>6390784.2000000002</v>
      </c>
      <c r="J77" s="94" t="s">
        <v>67</v>
      </c>
      <c r="K77" s="77">
        <v>80</v>
      </c>
      <c r="L77" s="77">
        <v>100</v>
      </c>
      <c r="M77" s="77">
        <v>0</v>
      </c>
      <c r="N77" s="80">
        <v>100</v>
      </c>
      <c r="O77" s="173">
        <v>100</v>
      </c>
      <c r="P77" s="92" t="s">
        <v>15</v>
      </c>
      <c r="R77" s="43"/>
      <c r="T77" s="43"/>
      <c r="U77" s="43"/>
    </row>
    <row r="78" spans="1:21" s="7" customFormat="1" ht="10.199999999999999" customHeight="1">
      <c r="A78" s="85"/>
      <c r="B78" s="85"/>
      <c r="C78" s="85"/>
      <c r="D78" s="151"/>
      <c r="E78" s="85"/>
      <c r="F78" s="84"/>
      <c r="G78" s="103"/>
      <c r="H78" s="103"/>
      <c r="I78" s="152"/>
      <c r="J78" s="104"/>
      <c r="K78" s="78"/>
      <c r="L78" s="78"/>
      <c r="M78" s="78"/>
      <c r="N78" s="81"/>
      <c r="O78" s="175"/>
      <c r="P78" s="92"/>
      <c r="R78" s="43"/>
      <c r="T78" s="43"/>
      <c r="U78" s="43"/>
    </row>
    <row r="79" spans="1:21" s="7" customFormat="1" ht="18" customHeight="1">
      <c r="A79" s="85"/>
      <c r="B79" s="85"/>
      <c r="C79" s="85"/>
      <c r="D79" s="168" t="s">
        <v>9</v>
      </c>
      <c r="E79" s="168"/>
      <c r="F79" s="13">
        <v>1532500</v>
      </c>
      <c r="G79" s="12">
        <v>56200</v>
      </c>
      <c r="H79" s="12">
        <f t="shared" ref="H79:H85" si="10">F79+G79</f>
        <v>1588700</v>
      </c>
      <c r="I79" s="55">
        <v>1588483.75</v>
      </c>
      <c r="J79" s="104"/>
      <c r="K79" s="78"/>
      <c r="L79" s="78"/>
      <c r="M79" s="78"/>
      <c r="N79" s="81"/>
      <c r="O79" s="175"/>
      <c r="P79" s="92"/>
      <c r="R79" s="43"/>
      <c r="T79" s="43"/>
      <c r="U79" s="43"/>
    </row>
    <row r="80" spans="1:21" s="7" customFormat="1" ht="28.2" customHeight="1">
      <c r="A80" s="85"/>
      <c r="B80" s="85"/>
      <c r="C80" s="85"/>
      <c r="D80" s="98" t="s">
        <v>254</v>
      </c>
      <c r="E80" s="98"/>
      <c r="F80" s="13">
        <v>1630000</v>
      </c>
      <c r="G80" s="12">
        <v>0</v>
      </c>
      <c r="H80" s="12">
        <f t="shared" si="10"/>
        <v>1630000</v>
      </c>
      <c r="I80" s="55">
        <v>1629576.25</v>
      </c>
      <c r="J80" s="104"/>
      <c r="K80" s="78"/>
      <c r="L80" s="78"/>
      <c r="M80" s="78"/>
      <c r="N80" s="81"/>
      <c r="O80" s="175"/>
      <c r="P80" s="92"/>
      <c r="R80" s="43"/>
      <c r="T80" s="43"/>
      <c r="U80" s="43"/>
    </row>
    <row r="81" spans="1:21" s="7" customFormat="1" ht="13.95" customHeight="1">
      <c r="A81" s="85"/>
      <c r="B81" s="85"/>
      <c r="C81" s="85"/>
      <c r="D81" s="134" t="s">
        <v>16</v>
      </c>
      <c r="E81" s="102"/>
      <c r="F81" s="13">
        <v>258000</v>
      </c>
      <c r="G81" s="12">
        <v>0</v>
      </c>
      <c r="H81" s="12">
        <f t="shared" si="10"/>
        <v>258000</v>
      </c>
      <c r="I81" s="55">
        <v>198818.31</v>
      </c>
      <c r="J81" s="104"/>
      <c r="K81" s="78"/>
      <c r="L81" s="78"/>
      <c r="M81" s="78"/>
      <c r="N81" s="81"/>
      <c r="O81" s="175"/>
      <c r="P81" s="92"/>
      <c r="R81" s="43"/>
      <c r="T81" s="43"/>
      <c r="U81" s="43"/>
    </row>
    <row r="82" spans="1:21" s="7" customFormat="1" ht="27" customHeight="1">
      <c r="A82" s="85"/>
      <c r="B82" s="85"/>
      <c r="C82" s="85"/>
      <c r="D82" s="134" t="s">
        <v>227</v>
      </c>
      <c r="E82" s="102"/>
      <c r="F82" s="13">
        <v>361177</v>
      </c>
      <c r="G82" s="12">
        <v>0</v>
      </c>
      <c r="H82" s="12">
        <f t="shared" si="10"/>
        <v>361177</v>
      </c>
      <c r="I82" s="55">
        <v>361177.39</v>
      </c>
      <c r="J82" s="104"/>
      <c r="K82" s="78"/>
      <c r="L82" s="78"/>
      <c r="M82" s="78"/>
      <c r="N82" s="81"/>
      <c r="O82" s="175"/>
      <c r="P82" s="92"/>
      <c r="R82" s="43"/>
      <c r="T82" s="43"/>
      <c r="U82" s="43"/>
    </row>
    <row r="83" spans="1:21" s="7" customFormat="1" ht="15.6" customHeight="1">
      <c r="A83" s="85"/>
      <c r="B83" s="85"/>
      <c r="C83" s="85"/>
      <c r="D83" s="134" t="s">
        <v>17</v>
      </c>
      <c r="E83" s="134"/>
      <c r="F83" s="13">
        <v>1000000</v>
      </c>
      <c r="G83" s="12">
        <v>0</v>
      </c>
      <c r="H83" s="12">
        <f t="shared" si="10"/>
        <v>1000000</v>
      </c>
      <c r="I83" s="55">
        <v>1000000</v>
      </c>
      <c r="J83" s="104"/>
      <c r="K83" s="78"/>
      <c r="L83" s="78"/>
      <c r="M83" s="78"/>
      <c r="N83" s="81"/>
      <c r="O83" s="175"/>
      <c r="P83" s="92"/>
      <c r="R83" s="43"/>
      <c r="T83" s="43"/>
      <c r="U83" s="43"/>
    </row>
    <row r="84" spans="1:21" s="7" customFormat="1" ht="28.2" customHeight="1">
      <c r="A84" s="85"/>
      <c r="B84" s="85"/>
      <c r="C84" s="85"/>
      <c r="D84" s="98" t="s">
        <v>38</v>
      </c>
      <c r="E84" s="98"/>
      <c r="F84" s="13">
        <v>1343000</v>
      </c>
      <c r="G84" s="12">
        <v>0</v>
      </c>
      <c r="H84" s="12">
        <f t="shared" si="10"/>
        <v>1343000</v>
      </c>
      <c r="I84" s="55">
        <v>1343000</v>
      </c>
      <c r="J84" s="104"/>
      <c r="K84" s="78"/>
      <c r="L84" s="78"/>
      <c r="M84" s="78"/>
      <c r="N84" s="81"/>
      <c r="O84" s="175"/>
      <c r="P84" s="92"/>
      <c r="R84" s="43"/>
      <c r="T84" s="43"/>
      <c r="U84" s="43"/>
    </row>
    <row r="85" spans="1:21" s="7" customFormat="1" ht="43.2" customHeight="1">
      <c r="A85" s="85"/>
      <c r="B85" s="85"/>
      <c r="C85" s="85"/>
      <c r="D85" s="98" t="s">
        <v>253</v>
      </c>
      <c r="E85" s="98"/>
      <c r="F85" s="13">
        <v>269729</v>
      </c>
      <c r="G85" s="12">
        <v>0</v>
      </c>
      <c r="H85" s="12">
        <f t="shared" si="10"/>
        <v>269729</v>
      </c>
      <c r="I85" s="55">
        <v>269728.5</v>
      </c>
      <c r="J85" s="95"/>
      <c r="K85" s="79"/>
      <c r="L85" s="79"/>
      <c r="M85" s="79"/>
      <c r="N85" s="82"/>
      <c r="O85" s="174"/>
      <c r="P85" s="92"/>
      <c r="R85" s="43"/>
      <c r="T85" s="43"/>
      <c r="U85" s="43"/>
    </row>
    <row r="86" spans="1:21" s="7" customFormat="1" ht="93" customHeight="1">
      <c r="A86" s="85" t="s">
        <v>10</v>
      </c>
      <c r="B86" s="85" t="s">
        <v>29</v>
      </c>
      <c r="C86" s="85" t="s">
        <v>58</v>
      </c>
      <c r="D86" s="10" t="s">
        <v>31</v>
      </c>
      <c r="E86" s="10" t="s">
        <v>69</v>
      </c>
      <c r="F86" s="13">
        <f>SUM(F87)</f>
        <v>50000</v>
      </c>
      <c r="G86" s="12">
        <f>SUM(G87)</f>
        <v>0</v>
      </c>
      <c r="H86" s="12">
        <f>SUM(H87)</f>
        <v>50000</v>
      </c>
      <c r="I86" s="55">
        <f>SUM(I87)</f>
        <v>12412.5</v>
      </c>
      <c r="J86" s="99" t="s">
        <v>70</v>
      </c>
      <c r="K86" s="92">
        <v>2</v>
      </c>
      <c r="L86" s="92">
        <v>2</v>
      </c>
      <c r="M86" s="92">
        <v>0</v>
      </c>
      <c r="N86" s="93">
        <v>2</v>
      </c>
      <c r="O86" s="167">
        <v>2</v>
      </c>
      <c r="P86" s="92" t="s">
        <v>15</v>
      </c>
      <c r="R86" s="43"/>
      <c r="T86" s="43"/>
      <c r="U86" s="43"/>
    </row>
    <row r="87" spans="1:21" s="7" customFormat="1" ht="28.2" customHeight="1">
      <c r="A87" s="85"/>
      <c r="B87" s="85"/>
      <c r="C87" s="85"/>
      <c r="D87" s="98" t="s">
        <v>68</v>
      </c>
      <c r="E87" s="98"/>
      <c r="F87" s="13">
        <v>50000</v>
      </c>
      <c r="G87" s="12">
        <v>0</v>
      </c>
      <c r="H87" s="12">
        <f>F87+G87</f>
        <v>50000</v>
      </c>
      <c r="I87" s="55">
        <v>12412.5</v>
      </c>
      <c r="J87" s="99"/>
      <c r="K87" s="92"/>
      <c r="L87" s="92"/>
      <c r="M87" s="92"/>
      <c r="N87" s="93"/>
      <c r="O87" s="167"/>
      <c r="P87" s="92"/>
      <c r="R87" s="43"/>
      <c r="T87" s="43"/>
      <c r="U87" s="43"/>
    </row>
    <row r="88" spans="1:21" s="7" customFormat="1" ht="71.400000000000006" customHeight="1">
      <c r="A88" s="85" t="s">
        <v>10</v>
      </c>
      <c r="B88" s="85" t="s">
        <v>11</v>
      </c>
      <c r="C88" s="85" t="s">
        <v>58</v>
      </c>
      <c r="D88" s="85" t="s">
        <v>13</v>
      </c>
      <c r="E88" s="85" t="s">
        <v>71</v>
      </c>
      <c r="F88" s="83">
        <f>SUM(F90:F91)</f>
        <v>212000</v>
      </c>
      <c r="G88" s="90">
        <f>G90+G91</f>
        <v>0</v>
      </c>
      <c r="H88" s="90">
        <f>SUM(H90:H91)</f>
        <v>212000</v>
      </c>
      <c r="I88" s="156">
        <f>SUM(I90:I91)</f>
        <v>133629.31</v>
      </c>
      <c r="J88" s="94" t="s">
        <v>145</v>
      </c>
      <c r="K88" s="77">
        <v>3</v>
      </c>
      <c r="L88" s="77">
        <v>3</v>
      </c>
      <c r="M88" s="77">
        <v>0</v>
      </c>
      <c r="N88" s="80">
        <v>3</v>
      </c>
      <c r="O88" s="173">
        <v>3</v>
      </c>
      <c r="P88" s="92" t="s">
        <v>15</v>
      </c>
      <c r="R88" s="43"/>
      <c r="T88" s="43"/>
      <c r="U88" s="43"/>
    </row>
    <row r="89" spans="1:21" s="7" customFormat="1" ht="24.6" customHeight="1">
      <c r="A89" s="85"/>
      <c r="B89" s="85"/>
      <c r="C89" s="85"/>
      <c r="D89" s="85"/>
      <c r="E89" s="85"/>
      <c r="F89" s="84"/>
      <c r="G89" s="90"/>
      <c r="H89" s="90"/>
      <c r="I89" s="156"/>
      <c r="J89" s="104"/>
      <c r="K89" s="78"/>
      <c r="L89" s="78"/>
      <c r="M89" s="78"/>
      <c r="N89" s="81"/>
      <c r="O89" s="175"/>
      <c r="P89" s="92"/>
      <c r="R89" s="43"/>
      <c r="T89" s="43"/>
      <c r="U89" s="43"/>
    </row>
    <row r="90" spans="1:21" s="7" customFormat="1">
      <c r="A90" s="85"/>
      <c r="B90" s="85"/>
      <c r="C90" s="85"/>
      <c r="D90" s="98" t="s">
        <v>9</v>
      </c>
      <c r="E90" s="98"/>
      <c r="F90" s="13">
        <v>162000</v>
      </c>
      <c r="G90" s="12">
        <v>0</v>
      </c>
      <c r="H90" s="12">
        <f>F90+G90</f>
        <v>162000</v>
      </c>
      <c r="I90" s="55">
        <v>83881.820000000007</v>
      </c>
      <c r="J90" s="104"/>
      <c r="K90" s="78"/>
      <c r="L90" s="78"/>
      <c r="M90" s="78"/>
      <c r="N90" s="81"/>
      <c r="O90" s="175"/>
      <c r="P90" s="92"/>
      <c r="R90" s="43"/>
      <c r="T90" s="43"/>
      <c r="U90" s="43"/>
    </row>
    <row r="91" spans="1:21" s="7" customFormat="1">
      <c r="A91" s="85"/>
      <c r="B91" s="85"/>
      <c r="C91" s="85"/>
      <c r="D91" s="98" t="s">
        <v>16</v>
      </c>
      <c r="E91" s="98"/>
      <c r="F91" s="13">
        <v>50000</v>
      </c>
      <c r="G91" s="12">
        <v>0</v>
      </c>
      <c r="H91" s="12">
        <f>F91+G91</f>
        <v>50000</v>
      </c>
      <c r="I91" s="55">
        <v>49747.49</v>
      </c>
      <c r="J91" s="95"/>
      <c r="K91" s="79"/>
      <c r="L91" s="79"/>
      <c r="M91" s="79"/>
      <c r="N91" s="82"/>
      <c r="O91" s="174"/>
      <c r="P91" s="92"/>
      <c r="R91" s="43"/>
      <c r="T91" s="43"/>
      <c r="U91" s="43"/>
    </row>
    <row r="92" spans="1:21" s="7" customFormat="1" ht="71.400000000000006" customHeight="1">
      <c r="A92" s="85" t="s">
        <v>10</v>
      </c>
      <c r="B92" s="85" t="s">
        <v>11</v>
      </c>
      <c r="C92" s="85" t="s">
        <v>58</v>
      </c>
      <c r="D92" s="10" t="s">
        <v>13</v>
      </c>
      <c r="E92" s="10" t="s">
        <v>72</v>
      </c>
      <c r="F92" s="13">
        <f>SUM(F93:F94)</f>
        <v>100000</v>
      </c>
      <c r="G92" s="11">
        <f t="shared" ref="G92:I92" si="11">SUM(G93:G94)</f>
        <v>0</v>
      </c>
      <c r="H92" s="11">
        <f t="shared" si="11"/>
        <v>100000</v>
      </c>
      <c r="I92" s="56">
        <f t="shared" si="11"/>
        <v>89841.69</v>
      </c>
      <c r="J92" s="99" t="s">
        <v>146</v>
      </c>
      <c r="K92" s="92">
        <v>7</v>
      </c>
      <c r="L92" s="92">
        <v>7</v>
      </c>
      <c r="M92" s="92">
        <v>0</v>
      </c>
      <c r="N92" s="93">
        <v>7</v>
      </c>
      <c r="O92" s="167">
        <v>6</v>
      </c>
      <c r="P92" s="92" t="s">
        <v>15</v>
      </c>
      <c r="R92" s="43"/>
      <c r="T92" s="43"/>
      <c r="U92" s="43"/>
    </row>
    <row r="93" spans="1:21" s="7" customFormat="1">
      <c r="A93" s="85"/>
      <c r="B93" s="85"/>
      <c r="C93" s="85"/>
      <c r="D93" s="96" t="s">
        <v>9</v>
      </c>
      <c r="E93" s="97"/>
      <c r="F93" s="13">
        <v>10000</v>
      </c>
      <c r="G93" s="12">
        <v>0</v>
      </c>
      <c r="H93" s="12">
        <f>F93+G93</f>
        <v>10000</v>
      </c>
      <c r="I93" s="55">
        <v>0</v>
      </c>
      <c r="J93" s="99"/>
      <c r="K93" s="92"/>
      <c r="L93" s="92"/>
      <c r="M93" s="92"/>
      <c r="N93" s="93"/>
      <c r="O93" s="167"/>
      <c r="P93" s="92"/>
      <c r="R93" s="43"/>
      <c r="T93" s="43"/>
      <c r="U93" s="43"/>
    </row>
    <row r="94" spans="1:21" s="7" customFormat="1" ht="16.2" customHeight="1">
      <c r="A94" s="85"/>
      <c r="B94" s="85"/>
      <c r="C94" s="85"/>
      <c r="D94" s="98" t="s">
        <v>16</v>
      </c>
      <c r="E94" s="98"/>
      <c r="F94" s="13">
        <v>90000</v>
      </c>
      <c r="G94" s="12">
        <v>0</v>
      </c>
      <c r="H94" s="12">
        <f>F94+G94</f>
        <v>90000</v>
      </c>
      <c r="I94" s="55">
        <v>89841.69</v>
      </c>
      <c r="J94" s="99"/>
      <c r="K94" s="92"/>
      <c r="L94" s="92"/>
      <c r="M94" s="92"/>
      <c r="N94" s="93"/>
      <c r="O94" s="167"/>
      <c r="P94" s="92"/>
      <c r="R94" s="43"/>
      <c r="T94" s="43"/>
      <c r="U94" s="43"/>
    </row>
    <row r="95" spans="1:21" s="7" customFormat="1" ht="96" customHeight="1">
      <c r="A95" s="87" t="s">
        <v>10</v>
      </c>
      <c r="B95" s="87" t="s">
        <v>11</v>
      </c>
      <c r="C95" s="87" t="s">
        <v>58</v>
      </c>
      <c r="D95" s="10" t="s">
        <v>13</v>
      </c>
      <c r="E95" s="10" t="s">
        <v>73</v>
      </c>
      <c r="F95" s="13">
        <f>SUM(F96:F98)</f>
        <v>250000</v>
      </c>
      <c r="G95" s="12">
        <f>SUM(G96:G98)</f>
        <v>0</v>
      </c>
      <c r="H95" s="12">
        <f>SUM(H96:H98)</f>
        <v>250000</v>
      </c>
      <c r="I95" s="55">
        <f>SUM(I96:I98)</f>
        <v>232708.16</v>
      </c>
      <c r="J95" s="94" t="s">
        <v>147</v>
      </c>
      <c r="K95" s="77">
        <v>4</v>
      </c>
      <c r="L95" s="77">
        <v>4</v>
      </c>
      <c r="M95" s="77">
        <v>0</v>
      </c>
      <c r="N95" s="80">
        <v>4</v>
      </c>
      <c r="O95" s="173">
        <v>4</v>
      </c>
      <c r="P95" s="92" t="s">
        <v>15</v>
      </c>
      <c r="R95" s="43"/>
      <c r="T95" s="43"/>
      <c r="U95" s="43"/>
    </row>
    <row r="96" spans="1:21" s="7" customFormat="1" ht="9.75" customHeight="1">
      <c r="A96" s="88"/>
      <c r="B96" s="88"/>
      <c r="C96" s="88"/>
      <c r="D96" s="122" t="s">
        <v>38</v>
      </c>
      <c r="E96" s="123"/>
      <c r="F96" s="83">
        <v>250000</v>
      </c>
      <c r="G96" s="128">
        <v>0</v>
      </c>
      <c r="H96" s="128">
        <f>F96+G96</f>
        <v>250000</v>
      </c>
      <c r="I96" s="187">
        <v>232708.16</v>
      </c>
      <c r="J96" s="104"/>
      <c r="K96" s="78"/>
      <c r="L96" s="78"/>
      <c r="M96" s="78"/>
      <c r="N96" s="81"/>
      <c r="O96" s="175"/>
      <c r="P96" s="92"/>
      <c r="R96" s="43"/>
      <c r="T96" s="43"/>
      <c r="U96" s="43"/>
    </row>
    <row r="97" spans="1:21" s="7" customFormat="1" ht="15" customHeight="1">
      <c r="A97" s="88"/>
      <c r="B97" s="88"/>
      <c r="C97" s="88"/>
      <c r="D97" s="124"/>
      <c r="E97" s="125"/>
      <c r="F97" s="89"/>
      <c r="G97" s="129"/>
      <c r="H97" s="129"/>
      <c r="I97" s="187"/>
      <c r="J97" s="104"/>
      <c r="K97" s="78"/>
      <c r="L97" s="78"/>
      <c r="M97" s="78"/>
      <c r="N97" s="81"/>
      <c r="O97" s="175"/>
      <c r="P97" s="92"/>
      <c r="R97" s="43"/>
      <c r="T97" s="43"/>
      <c r="U97" s="43"/>
    </row>
    <row r="98" spans="1:21" s="7" customFormat="1" ht="9" customHeight="1">
      <c r="A98" s="86"/>
      <c r="B98" s="86"/>
      <c r="C98" s="86"/>
      <c r="D98" s="126"/>
      <c r="E98" s="127"/>
      <c r="F98" s="84"/>
      <c r="G98" s="130"/>
      <c r="H98" s="130"/>
      <c r="I98" s="179"/>
      <c r="J98" s="95"/>
      <c r="K98" s="79"/>
      <c r="L98" s="79"/>
      <c r="M98" s="79"/>
      <c r="N98" s="82"/>
      <c r="O98" s="174"/>
      <c r="P98" s="92"/>
      <c r="R98" s="43"/>
      <c r="T98" s="43"/>
      <c r="U98" s="43"/>
    </row>
    <row r="99" spans="1:21" s="7" customFormat="1" ht="78" customHeight="1">
      <c r="A99" s="85" t="s">
        <v>10</v>
      </c>
      <c r="B99" s="85" t="s">
        <v>29</v>
      </c>
      <c r="C99" s="85" t="s">
        <v>58</v>
      </c>
      <c r="D99" s="10" t="s">
        <v>31</v>
      </c>
      <c r="E99" s="10" t="s">
        <v>166</v>
      </c>
      <c r="F99" s="13">
        <f>SUM(F100:F101)</f>
        <v>0</v>
      </c>
      <c r="G99" s="11">
        <f t="shared" ref="G99:I99" si="12">SUM(G100:G101)</f>
        <v>0</v>
      </c>
      <c r="H99" s="11">
        <f t="shared" si="12"/>
        <v>0</v>
      </c>
      <c r="I99" s="56">
        <f t="shared" si="12"/>
        <v>0</v>
      </c>
      <c r="J99" s="99" t="s">
        <v>74</v>
      </c>
      <c r="K99" s="92">
        <v>2</v>
      </c>
      <c r="L99" s="92">
        <v>1</v>
      </c>
      <c r="M99" s="92">
        <v>0</v>
      </c>
      <c r="N99" s="93">
        <v>1</v>
      </c>
      <c r="O99" s="167">
        <v>0</v>
      </c>
      <c r="P99" s="92" t="s">
        <v>15</v>
      </c>
      <c r="R99" s="43"/>
      <c r="T99" s="43"/>
      <c r="U99" s="43"/>
    </row>
    <row r="100" spans="1:21" s="7" customFormat="1">
      <c r="A100" s="85"/>
      <c r="B100" s="85"/>
      <c r="C100" s="85"/>
      <c r="D100" s="98" t="s">
        <v>16</v>
      </c>
      <c r="E100" s="98"/>
      <c r="F100" s="13">
        <v>0</v>
      </c>
      <c r="G100" s="12">
        <v>0</v>
      </c>
      <c r="H100" s="12">
        <f>F100+G100</f>
        <v>0</v>
      </c>
      <c r="I100" s="55">
        <v>0</v>
      </c>
      <c r="J100" s="99"/>
      <c r="K100" s="92"/>
      <c r="L100" s="92"/>
      <c r="M100" s="92"/>
      <c r="N100" s="93"/>
      <c r="O100" s="167"/>
      <c r="P100" s="92"/>
      <c r="R100" s="43"/>
      <c r="T100" s="43"/>
      <c r="U100" s="43"/>
    </row>
    <row r="101" spans="1:21" s="7" customFormat="1" ht="16.2" customHeight="1">
      <c r="A101" s="85"/>
      <c r="B101" s="85"/>
      <c r="C101" s="85"/>
      <c r="D101" s="169" t="s">
        <v>38</v>
      </c>
      <c r="E101" s="170"/>
      <c r="F101" s="13">
        <v>0</v>
      </c>
      <c r="G101" s="12">
        <v>0</v>
      </c>
      <c r="H101" s="12">
        <f>F101+G101</f>
        <v>0</v>
      </c>
      <c r="I101" s="55">
        <v>0</v>
      </c>
      <c r="J101" s="99"/>
      <c r="K101" s="92"/>
      <c r="L101" s="92"/>
      <c r="M101" s="92"/>
      <c r="N101" s="93"/>
      <c r="O101" s="167"/>
      <c r="P101" s="92"/>
      <c r="R101" s="43"/>
      <c r="T101" s="43"/>
      <c r="U101" s="43"/>
    </row>
    <row r="102" spans="1:21" s="7" customFormat="1" ht="85.95" customHeight="1">
      <c r="A102" s="85" t="s">
        <v>18</v>
      </c>
      <c r="B102" s="85" t="s">
        <v>51</v>
      </c>
      <c r="C102" s="85" t="s">
        <v>58</v>
      </c>
      <c r="D102" s="141" t="s">
        <v>75</v>
      </c>
      <c r="E102" s="87" t="s">
        <v>76</v>
      </c>
      <c r="F102" s="83">
        <f>SUM(F107:F108)</f>
        <v>0</v>
      </c>
      <c r="G102" s="83">
        <f t="shared" ref="G102:H102" si="13">SUM(G107:G108)</f>
        <v>0</v>
      </c>
      <c r="H102" s="83">
        <f t="shared" si="13"/>
        <v>0</v>
      </c>
      <c r="I102" s="186">
        <f t="shared" ref="I102" si="14">SUM(I107:I108)</f>
        <v>0</v>
      </c>
      <c r="J102" s="94" t="s">
        <v>77</v>
      </c>
      <c r="K102" s="77">
        <v>100</v>
      </c>
      <c r="L102" s="77">
        <v>0</v>
      </c>
      <c r="M102" s="77">
        <v>0</v>
      </c>
      <c r="N102" s="80">
        <v>0</v>
      </c>
      <c r="O102" s="173">
        <v>0</v>
      </c>
      <c r="P102" s="92" t="s">
        <v>15</v>
      </c>
      <c r="R102" s="43"/>
      <c r="T102" s="43"/>
      <c r="U102" s="43"/>
    </row>
    <row r="103" spans="1:21" s="7" customFormat="1" ht="86.4" hidden="1" customHeight="1">
      <c r="A103" s="85"/>
      <c r="B103" s="85"/>
      <c r="C103" s="85"/>
      <c r="D103" s="142"/>
      <c r="E103" s="88"/>
      <c r="F103" s="89"/>
      <c r="G103" s="89"/>
      <c r="H103" s="89"/>
      <c r="I103" s="184"/>
      <c r="J103" s="95"/>
      <c r="K103" s="79"/>
      <c r="L103" s="79"/>
      <c r="M103" s="79"/>
      <c r="N103" s="82"/>
      <c r="O103" s="174"/>
      <c r="P103" s="92"/>
      <c r="R103" s="43"/>
      <c r="T103" s="43"/>
      <c r="U103" s="43"/>
    </row>
    <row r="104" spans="1:21" s="7" customFormat="1" ht="40.950000000000003" customHeight="1">
      <c r="A104" s="85"/>
      <c r="B104" s="85"/>
      <c r="C104" s="85"/>
      <c r="D104" s="142"/>
      <c r="E104" s="88"/>
      <c r="F104" s="89"/>
      <c r="G104" s="89"/>
      <c r="H104" s="89"/>
      <c r="I104" s="184"/>
      <c r="J104" s="94" t="s">
        <v>78</v>
      </c>
      <c r="K104" s="77">
        <v>0</v>
      </c>
      <c r="L104" s="77">
        <v>0</v>
      </c>
      <c r="M104" s="77">
        <v>0</v>
      </c>
      <c r="N104" s="80">
        <v>0</v>
      </c>
      <c r="O104" s="173">
        <v>0</v>
      </c>
      <c r="P104" s="92"/>
      <c r="R104" s="43"/>
      <c r="T104" s="43"/>
      <c r="U104" s="43"/>
    </row>
    <row r="105" spans="1:21" s="7" customFormat="1" ht="47.4" customHeight="1">
      <c r="A105" s="85"/>
      <c r="B105" s="85"/>
      <c r="C105" s="85"/>
      <c r="D105" s="142"/>
      <c r="E105" s="88"/>
      <c r="F105" s="89"/>
      <c r="G105" s="89"/>
      <c r="H105" s="89"/>
      <c r="I105" s="184"/>
      <c r="J105" s="95"/>
      <c r="K105" s="79"/>
      <c r="L105" s="79"/>
      <c r="M105" s="79"/>
      <c r="N105" s="82"/>
      <c r="O105" s="174"/>
      <c r="P105" s="92"/>
      <c r="R105" s="43"/>
      <c r="T105" s="43"/>
      <c r="U105" s="43"/>
    </row>
    <row r="106" spans="1:21" s="7" customFormat="1" ht="26.4" customHeight="1">
      <c r="A106" s="85"/>
      <c r="B106" s="85"/>
      <c r="C106" s="85"/>
      <c r="D106" s="143"/>
      <c r="E106" s="86"/>
      <c r="F106" s="84"/>
      <c r="G106" s="84"/>
      <c r="H106" s="84"/>
      <c r="I106" s="185"/>
      <c r="J106" s="94" t="s">
        <v>79</v>
      </c>
      <c r="K106" s="77">
        <v>0</v>
      </c>
      <c r="L106" s="77">
        <v>0</v>
      </c>
      <c r="M106" s="77">
        <v>0</v>
      </c>
      <c r="N106" s="80">
        <v>0</v>
      </c>
      <c r="O106" s="173">
        <v>0</v>
      </c>
      <c r="P106" s="92"/>
      <c r="R106" s="43"/>
      <c r="T106" s="43"/>
      <c r="U106" s="43"/>
    </row>
    <row r="107" spans="1:21" s="7" customFormat="1" ht="15" customHeight="1">
      <c r="A107" s="85"/>
      <c r="B107" s="85"/>
      <c r="C107" s="85"/>
      <c r="D107" s="96" t="s">
        <v>9</v>
      </c>
      <c r="E107" s="97"/>
      <c r="F107" s="13">
        <v>0</v>
      </c>
      <c r="G107" s="12">
        <v>0</v>
      </c>
      <c r="H107" s="12">
        <f>F107+G107</f>
        <v>0</v>
      </c>
      <c r="I107" s="55">
        <v>0</v>
      </c>
      <c r="J107" s="104"/>
      <c r="K107" s="78"/>
      <c r="L107" s="78"/>
      <c r="M107" s="78"/>
      <c r="N107" s="81"/>
      <c r="O107" s="175"/>
      <c r="P107" s="92"/>
      <c r="R107" s="43"/>
      <c r="T107" s="43"/>
      <c r="U107" s="43"/>
    </row>
    <row r="108" spans="1:21" s="7" customFormat="1" ht="15.6" customHeight="1">
      <c r="A108" s="85"/>
      <c r="B108" s="85"/>
      <c r="C108" s="85"/>
      <c r="D108" s="96" t="s">
        <v>17</v>
      </c>
      <c r="E108" s="97"/>
      <c r="F108" s="13">
        <v>0</v>
      </c>
      <c r="G108" s="12">
        <v>0</v>
      </c>
      <c r="H108" s="12">
        <f>F108+G108</f>
        <v>0</v>
      </c>
      <c r="I108" s="55">
        <v>0</v>
      </c>
      <c r="J108" s="95"/>
      <c r="K108" s="79"/>
      <c r="L108" s="79"/>
      <c r="M108" s="79"/>
      <c r="N108" s="82"/>
      <c r="O108" s="174"/>
      <c r="P108" s="92"/>
      <c r="R108" s="43"/>
      <c r="T108" s="43"/>
      <c r="U108" s="43"/>
    </row>
    <row r="109" spans="1:21" s="7" customFormat="1" ht="111" customHeight="1">
      <c r="A109" s="85" t="s">
        <v>10</v>
      </c>
      <c r="B109" s="85" t="s">
        <v>29</v>
      </c>
      <c r="C109" s="85" t="s">
        <v>58</v>
      </c>
      <c r="D109" s="10" t="s">
        <v>80</v>
      </c>
      <c r="E109" s="10" t="s">
        <v>81</v>
      </c>
      <c r="F109" s="13">
        <f>SUM(F110)</f>
        <v>15000</v>
      </c>
      <c r="G109" s="12">
        <f>SUM(G110)</f>
        <v>0</v>
      </c>
      <c r="H109" s="12">
        <f>SUM(H110)</f>
        <v>15000</v>
      </c>
      <c r="I109" s="55">
        <f>SUM(I110)</f>
        <v>0</v>
      </c>
      <c r="J109" s="99" t="s">
        <v>148</v>
      </c>
      <c r="K109" s="92">
        <v>1000</v>
      </c>
      <c r="L109" s="92">
        <v>300</v>
      </c>
      <c r="M109" s="92">
        <v>0</v>
      </c>
      <c r="N109" s="93">
        <v>300</v>
      </c>
      <c r="O109" s="167">
        <v>0</v>
      </c>
      <c r="P109" s="92" t="s">
        <v>15</v>
      </c>
      <c r="R109" s="43"/>
      <c r="T109" s="43"/>
      <c r="U109" s="43"/>
    </row>
    <row r="110" spans="1:21" s="7" customFormat="1" ht="28.2" customHeight="1">
      <c r="A110" s="85"/>
      <c r="B110" s="85"/>
      <c r="C110" s="85"/>
      <c r="D110" s="98" t="s">
        <v>38</v>
      </c>
      <c r="E110" s="98"/>
      <c r="F110" s="13">
        <v>15000</v>
      </c>
      <c r="G110" s="12">
        <v>0</v>
      </c>
      <c r="H110" s="12">
        <f>F110+G110</f>
        <v>15000</v>
      </c>
      <c r="I110" s="55">
        <v>0</v>
      </c>
      <c r="J110" s="99"/>
      <c r="K110" s="92"/>
      <c r="L110" s="92"/>
      <c r="M110" s="92"/>
      <c r="N110" s="93"/>
      <c r="O110" s="167"/>
      <c r="P110" s="92"/>
      <c r="R110" s="43"/>
      <c r="T110" s="43"/>
      <c r="U110" s="43"/>
    </row>
    <row r="111" spans="1:21" s="7" customFormat="1" ht="86.25" customHeight="1">
      <c r="A111" s="87" t="s">
        <v>10</v>
      </c>
      <c r="B111" s="87" t="s">
        <v>11</v>
      </c>
      <c r="C111" s="87" t="s">
        <v>58</v>
      </c>
      <c r="D111" s="10" t="s">
        <v>13</v>
      </c>
      <c r="E111" s="10" t="s">
        <v>82</v>
      </c>
      <c r="F111" s="13">
        <f>SUM(F112:F113)</f>
        <v>100000</v>
      </c>
      <c r="G111" s="11">
        <f t="shared" ref="G111:I111" si="15">SUM(G112:G113)</f>
        <v>0</v>
      </c>
      <c r="H111" s="11">
        <f t="shared" si="15"/>
        <v>100000</v>
      </c>
      <c r="I111" s="56">
        <f t="shared" si="15"/>
        <v>99681.25</v>
      </c>
      <c r="J111" s="94" t="s">
        <v>149</v>
      </c>
      <c r="K111" s="77">
        <v>0</v>
      </c>
      <c r="L111" s="77">
        <v>1</v>
      </c>
      <c r="M111" s="77">
        <v>0</v>
      </c>
      <c r="N111" s="80">
        <v>1</v>
      </c>
      <c r="O111" s="173">
        <v>1</v>
      </c>
      <c r="P111" s="92" t="s">
        <v>15</v>
      </c>
      <c r="R111" s="43"/>
      <c r="T111" s="43"/>
      <c r="U111" s="43"/>
    </row>
    <row r="112" spans="1:21" s="7" customFormat="1" ht="15" customHeight="1">
      <c r="A112" s="88"/>
      <c r="B112" s="88"/>
      <c r="C112" s="88"/>
      <c r="D112" s="98" t="s">
        <v>16</v>
      </c>
      <c r="E112" s="98"/>
      <c r="F112" s="13">
        <v>50000</v>
      </c>
      <c r="G112" s="12">
        <v>0</v>
      </c>
      <c r="H112" s="12">
        <f>F112+G112</f>
        <v>50000</v>
      </c>
      <c r="I112" s="55">
        <v>49681.25</v>
      </c>
      <c r="J112" s="104"/>
      <c r="K112" s="78"/>
      <c r="L112" s="78"/>
      <c r="M112" s="78"/>
      <c r="N112" s="81"/>
      <c r="O112" s="175"/>
      <c r="P112" s="92"/>
      <c r="R112" s="43"/>
      <c r="T112" s="43"/>
      <c r="U112" s="43"/>
    </row>
    <row r="113" spans="1:21" s="7" customFormat="1">
      <c r="A113" s="86"/>
      <c r="B113" s="86"/>
      <c r="C113" s="86"/>
      <c r="D113" s="96" t="s">
        <v>197</v>
      </c>
      <c r="E113" s="97"/>
      <c r="F113" s="13">
        <v>50000</v>
      </c>
      <c r="G113" s="12">
        <v>0</v>
      </c>
      <c r="H113" s="12">
        <f>F113+G113</f>
        <v>50000</v>
      </c>
      <c r="I113" s="55">
        <v>50000</v>
      </c>
      <c r="J113" s="95"/>
      <c r="K113" s="79"/>
      <c r="L113" s="79"/>
      <c r="M113" s="79"/>
      <c r="N113" s="82"/>
      <c r="O113" s="174"/>
      <c r="P113" s="92"/>
      <c r="R113" s="43"/>
      <c r="T113" s="43"/>
      <c r="U113" s="43"/>
    </row>
    <row r="114" spans="1:21" s="7" customFormat="1" ht="147.6" customHeight="1">
      <c r="A114" s="87" t="s">
        <v>83</v>
      </c>
      <c r="B114" s="87" t="s">
        <v>84</v>
      </c>
      <c r="C114" s="87" t="s">
        <v>58</v>
      </c>
      <c r="D114" s="10" t="s">
        <v>85</v>
      </c>
      <c r="E114" s="25" t="s">
        <v>86</v>
      </c>
      <c r="F114" s="13">
        <f>SUM(F115:F118)</f>
        <v>376873</v>
      </c>
      <c r="G114" s="11">
        <f t="shared" ref="G114:I114" si="16">SUM(G115:G118)</f>
        <v>0</v>
      </c>
      <c r="H114" s="11">
        <f t="shared" si="16"/>
        <v>376873</v>
      </c>
      <c r="I114" s="56">
        <f t="shared" si="16"/>
        <v>0</v>
      </c>
      <c r="J114" s="94" t="s">
        <v>150</v>
      </c>
      <c r="K114" s="77">
        <v>30</v>
      </c>
      <c r="L114" s="77">
        <v>20</v>
      </c>
      <c r="M114" s="77">
        <v>0</v>
      </c>
      <c r="N114" s="80">
        <v>20</v>
      </c>
      <c r="O114" s="173">
        <v>0</v>
      </c>
      <c r="P114" s="92" t="s">
        <v>15</v>
      </c>
      <c r="R114" s="43"/>
      <c r="T114" s="43"/>
      <c r="U114" s="43"/>
    </row>
    <row r="115" spans="1:21" s="7" customFormat="1" ht="27" customHeight="1">
      <c r="A115" s="88"/>
      <c r="B115" s="88"/>
      <c r="C115" s="88"/>
      <c r="D115" s="98" t="s">
        <v>254</v>
      </c>
      <c r="E115" s="98"/>
      <c r="F115" s="13">
        <v>0</v>
      </c>
      <c r="G115" s="12">
        <v>0</v>
      </c>
      <c r="H115" s="12">
        <f>F115+G115</f>
        <v>0</v>
      </c>
      <c r="I115" s="55">
        <v>0</v>
      </c>
      <c r="J115" s="104"/>
      <c r="K115" s="78"/>
      <c r="L115" s="78"/>
      <c r="M115" s="78"/>
      <c r="N115" s="81"/>
      <c r="O115" s="175"/>
      <c r="P115" s="92"/>
      <c r="R115" s="43"/>
      <c r="T115" s="43"/>
      <c r="U115" s="43"/>
    </row>
    <row r="116" spans="1:21" s="7" customFormat="1" ht="16.2" customHeight="1">
      <c r="A116" s="88"/>
      <c r="B116" s="88"/>
      <c r="C116" s="88"/>
      <c r="D116" s="98" t="s">
        <v>16</v>
      </c>
      <c r="E116" s="98"/>
      <c r="F116" s="13">
        <v>0</v>
      </c>
      <c r="G116" s="12">
        <v>0</v>
      </c>
      <c r="H116" s="12">
        <f>F116+G116</f>
        <v>0</v>
      </c>
      <c r="I116" s="55">
        <v>0</v>
      </c>
      <c r="J116" s="104"/>
      <c r="K116" s="78"/>
      <c r="L116" s="78"/>
      <c r="M116" s="78"/>
      <c r="N116" s="81"/>
      <c r="O116" s="175"/>
      <c r="P116" s="92"/>
      <c r="R116" s="43"/>
      <c r="T116" s="43"/>
      <c r="U116" s="43"/>
    </row>
    <row r="117" spans="1:21" s="7" customFormat="1" ht="15" customHeight="1">
      <c r="A117" s="88"/>
      <c r="B117" s="88"/>
      <c r="C117" s="88"/>
      <c r="D117" s="98" t="s">
        <v>17</v>
      </c>
      <c r="E117" s="98"/>
      <c r="F117" s="13">
        <v>250000</v>
      </c>
      <c r="G117" s="12">
        <v>0</v>
      </c>
      <c r="H117" s="12">
        <f>F117+G117</f>
        <v>250000</v>
      </c>
      <c r="I117" s="55">
        <v>0</v>
      </c>
      <c r="J117" s="104"/>
      <c r="K117" s="78"/>
      <c r="L117" s="78"/>
      <c r="M117" s="78"/>
      <c r="N117" s="81"/>
      <c r="O117" s="175"/>
      <c r="P117" s="92"/>
      <c r="R117" s="43"/>
      <c r="T117" s="43"/>
      <c r="U117" s="43"/>
    </row>
    <row r="118" spans="1:21" s="7" customFormat="1" ht="27.75" customHeight="1">
      <c r="A118" s="86"/>
      <c r="B118" s="86"/>
      <c r="C118" s="86"/>
      <c r="D118" s="98" t="s">
        <v>255</v>
      </c>
      <c r="E118" s="98"/>
      <c r="F118" s="13">
        <v>126873</v>
      </c>
      <c r="G118" s="12">
        <v>0</v>
      </c>
      <c r="H118" s="12">
        <f>F118+G118</f>
        <v>126873</v>
      </c>
      <c r="I118" s="55">
        <v>0</v>
      </c>
      <c r="J118" s="95"/>
      <c r="K118" s="79"/>
      <c r="L118" s="79"/>
      <c r="M118" s="79"/>
      <c r="N118" s="82"/>
      <c r="O118" s="174"/>
      <c r="P118" s="92"/>
      <c r="R118" s="43"/>
      <c r="T118" s="43"/>
      <c r="U118" s="43"/>
    </row>
    <row r="119" spans="1:21" s="7" customFormat="1" ht="98.4" customHeight="1">
      <c r="A119" s="87" t="s">
        <v>83</v>
      </c>
      <c r="B119" s="87" t="s">
        <v>84</v>
      </c>
      <c r="C119" s="87" t="s">
        <v>58</v>
      </c>
      <c r="D119" s="87" t="s">
        <v>85</v>
      </c>
      <c r="E119" s="87" t="s">
        <v>87</v>
      </c>
      <c r="F119" s="83">
        <f>SUM(F121:F121)</f>
        <v>500000</v>
      </c>
      <c r="G119" s="128">
        <f>SUM(G121:G121)</f>
        <v>0</v>
      </c>
      <c r="H119" s="128">
        <f>SUM(H121:H121)</f>
        <v>500000</v>
      </c>
      <c r="I119" s="178">
        <f>SUM(I121:I121)</f>
        <v>0</v>
      </c>
      <c r="J119" s="15" t="s">
        <v>248</v>
      </c>
      <c r="K119" s="16">
        <v>0</v>
      </c>
      <c r="L119" s="16">
        <v>1</v>
      </c>
      <c r="M119" s="16">
        <v>0</v>
      </c>
      <c r="N119" s="17">
        <v>1</v>
      </c>
      <c r="O119" s="68">
        <v>0</v>
      </c>
      <c r="P119" s="16" t="s">
        <v>15</v>
      </c>
      <c r="R119" s="43"/>
      <c r="T119" s="43"/>
      <c r="U119" s="43"/>
    </row>
    <row r="120" spans="1:21" s="7" customFormat="1" ht="50.4" customHeight="1">
      <c r="A120" s="88"/>
      <c r="B120" s="88"/>
      <c r="C120" s="88"/>
      <c r="D120" s="86"/>
      <c r="E120" s="86"/>
      <c r="F120" s="84"/>
      <c r="G120" s="130"/>
      <c r="H120" s="130"/>
      <c r="I120" s="179"/>
      <c r="J120" s="99" t="s">
        <v>249</v>
      </c>
      <c r="K120" s="92">
        <v>0</v>
      </c>
      <c r="L120" s="92">
        <v>0</v>
      </c>
      <c r="M120" s="92">
        <v>0</v>
      </c>
      <c r="N120" s="93">
        <v>0</v>
      </c>
      <c r="O120" s="167">
        <v>0</v>
      </c>
      <c r="P120" s="92" t="s">
        <v>15</v>
      </c>
      <c r="R120" s="43"/>
      <c r="T120" s="43"/>
      <c r="U120" s="43"/>
    </row>
    <row r="121" spans="1:21" s="7" customFormat="1">
      <c r="A121" s="86"/>
      <c r="B121" s="86"/>
      <c r="C121" s="86"/>
      <c r="D121" s="133" t="s">
        <v>17</v>
      </c>
      <c r="E121" s="133"/>
      <c r="F121" s="31">
        <v>500000</v>
      </c>
      <c r="G121" s="24">
        <v>0</v>
      </c>
      <c r="H121" s="12">
        <f>F121+G121</f>
        <v>500000</v>
      </c>
      <c r="I121" s="63">
        <v>0</v>
      </c>
      <c r="J121" s="94"/>
      <c r="K121" s="77"/>
      <c r="L121" s="77"/>
      <c r="M121" s="77"/>
      <c r="N121" s="80"/>
      <c r="O121" s="173"/>
      <c r="P121" s="92"/>
      <c r="R121" s="43"/>
      <c r="T121" s="43"/>
      <c r="U121" s="43"/>
    </row>
    <row r="122" spans="1:21" s="7" customFormat="1" ht="81.599999999999994" customHeight="1">
      <c r="A122" s="85" t="s">
        <v>10</v>
      </c>
      <c r="B122" s="85" t="s">
        <v>11</v>
      </c>
      <c r="C122" s="85" t="s">
        <v>58</v>
      </c>
      <c r="D122" s="10" t="s">
        <v>13</v>
      </c>
      <c r="E122" s="33" t="s">
        <v>205</v>
      </c>
      <c r="F122" s="13">
        <f>SUM(F123:F123)</f>
        <v>100000</v>
      </c>
      <c r="G122" s="12">
        <f>SUM(G123:G123)</f>
        <v>0</v>
      </c>
      <c r="H122" s="12">
        <f>SUM(H123:H123)</f>
        <v>100000</v>
      </c>
      <c r="I122" s="55">
        <f>SUM(I123:I123)</f>
        <v>50000</v>
      </c>
      <c r="J122" s="99" t="s">
        <v>206</v>
      </c>
      <c r="K122" s="92">
        <v>0</v>
      </c>
      <c r="L122" s="92">
        <v>100</v>
      </c>
      <c r="M122" s="92">
        <v>0</v>
      </c>
      <c r="N122" s="93">
        <v>100</v>
      </c>
      <c r="O122" s="167">
        <v>50</v>
      </c>
      <c r="P122" s="92" t="s">
        <v>15</v>
      </c>
      <c r="R122" s="43"/>
      <c r="T122" s="43"/>
      <c r="U122" s="43"/>
    </row>
    <row r="123" spans="1:21" s="7" customFormat="1" ht="16.5" customHeight="1">
      <c r="A123" s="85"/>
      <c r="B123" s="85"/>
      <c r="C123" s="85"/>
      <c r="D123" s="98" t="s">
        <v>17</v>
      </c>
      <c r="E123" s="98"/>
      <c r="F123" s="13">
        <v>100000</v>
      </c>
      <c r="G123" s="12">
        <v>0</v>
      </c>
      <c r="H123" s="12">
        <f>F123+G123</f>
        <v>100000</v>
      </c>
      <c r="I123" s="55">
        <v>50000</v>
      </c>
      <c r="J123" s="99"/>
      <c r="K123" s="92"/>
      <c r="L123" s="92"/>
      <c r="M123" s="92"/>
      <c r="N123" s="93"/>
      <c r="O123" s="167"/>
      <c r="P123" s="92"/>
      <c r="R123" s="43"/>
      <c r="T123" s="43"/>
      <c r="U123" s="43"/>
    </row>
    <row r="124" spans="1:21" s="7" customFormat="1" ht="15" customHeight="1">
      <c r="A124" s="86" t="s">
        <v>10</v>
      </c>
      <c r="B124" s="86" t="s">
        <v>57</v>
      </c>
      <c r="C124" s="86" t="s">
        <v>58</v>
      </c>
      <c r="D124" s="85" t="s">
        <v>199</v>
      </c>
      <c r="E124" s="85" t="s">
        <v>228</v>
      </c>
      <c r="F124" s="83">
        <f>SUM(F127:F128)</f>
        <v>87000</v>
      </c>
      <c r="G124" s="90">
        <f>SUM(G127:G128)</f>
        <v>0</v>
      </c>
      <c r="H124" s="90">
        <f>SUM(H127:H128)</f>
        <v>87000</v>
      </c>
      <c r="I124" s="156">
        <f>SUM(I127:I128)</f>
        <v>86125</v>
      </c>
      <c r="J124" s="99" t="s">
        <v>193</v>
      </c>
      <c r="K124" s="92">
        <v>0</v>
      </c>
      <c r="L124" s="92">
        <v>0</v>
      </c>
      <c r="M124" s="92">
        <v>0</v>
      </c>
      <c r="N124" s="93">
        <v>0</v>
      </c>
      <c r="O124" s="167">
        <v>0</v>
      </c>
      <c r="P124" s="92" t="s">
        <v>15</v>
      </c>
      <c r="R124" s="43"/>
      <c r="T124" s="43"/>
      <c r="U124" s="43"/>
    </row>
    <row r="125" spans="1:21" s="7" customFormat="1" ht="57.6" customHeight="1">
      <c r="A125" s="85"/>
      <c r="B125" s="85"/>
      <c r="C125" s="85"/>
      <c r="D125" s="85"/>
      <c r="E125" s="85"/>
      <c r="F125" s="89"/>
      <c r="G125" s="90"/>
      <c r="H125" s="90"/>
      <c r="I125" s="156"/>
      <c r="J125" s="99"/>
      <c r="K125" s="92"/>
      <c r="L125" s="92"/>
      <c r="M125" s="92"/>
      <c r="N125" s="93"/>
      <c r="O125" s="167"/>
      <c r="P125" s="92"/>
      <c r="R125" s="43"/>
      <c r="T125" s="43"/>
      <c r="U125" s="43"/>
    </row>
    <row r="126" spans="1:21" s="7" customFormat="1" ht="14.4" customHeight="1">
      <c r="A126" s="85"/>
      <c r="B126" s="85"/>
      <c r="C126" s="85"/>
      <c r="D126" s="85"/>
      <c r="E126" s="85"/>
      <c r="F126" s="89"/>
      <c r="G126" s="90"/>
      <c r="H126" s="90"/>
      <c r="I126" s="156"/>
      <c r="J126" s="99"/>
      <c r="K126" s="92"/>
      <c r="L126" s="92"/>
      <c r="M126" s="92"/>
      <c r="N126" s="93"/>
      <c r="O126" s="167"/>
      <c r="P126" s="92"/>
      <c r="R126" s="43"/>
      <c r="T126" s="43"/>
      <c r="U126" s="43"/>
    </row>
    <row r="127" spans="1:21" s="7" customFormat="1" ht="17.399999999999999" customHeight="1">
      <c r="A127" s="85"/>
      <c r="B127" s="85"/>
      <c r="C127" s="85"/>
      <c r="D127" s="85"/>
      <c r="E127" s="85"/>
      <c r="F127" s="84"/>
      <c r="G127" s="90"/>
      <c r="H127" s="90"/>
      <c r="I127" s="156"/>
      <c r="J127" s="116" t="s">
        <v>232</v>
      </c>
      <c r="K127" s="113">
        <v>1</v>
      </c>
      <c r="L127" s="113">
        <v>1</v>
      </c>
      <c r="M127" s="113">
        <v>0</v>
      </c>
      <c r="N127" s="120">
        <v>1</v>
      </c>
      <c r="O127" s="181">
        <v>1</v>
      </c>
      <c r="P127" s="92"/>
      <c r="R127" s="43"/>
      <c r="T127" s="43"/>
      <c r="U127" s="43"/>
    </row>
    <row r="128" spans="1:21" s="7" customFormat="1" ht="30" customHeight="1">
      <c r="A128" s="85"/>
      <c r="B128" s="85"/>
      <c r="C128" s="85"/>
      <c r="D128" s="91" t="s">
        <v>38</v>
      </c>
      <c r="E128" s="91"/>
      <c r="F128" s="34">
        <v>87000</v>
      </c>
      <c r="G128" s="35">
        <v>0</v>
      </c>
      <c r="H128" s="35">
        <f>F128+G128</f>
        <v>87000</v>
      </c>
      <c r="I128" s="65">
        <v>86125</v>
      </c>
      <c r="J128" s="117"/>
      <c r="K128" s="114"/>
      <c r="L128" s="114"/>
      <c r="M128" s="114"/>
      <c r="N128" s="121"/>
      <c r="O128" s="182"/>
      <c r="P128" s="92"/>
      <c r="R128" s="43"/>
      <c r="T128" s="43"/>
      <c r="U128" s="43"/>
    </row>
    <row r="129" spans="1:21" s="7" customFormat="1" ht="99.75" customHeight="1">
      <c r="A129" s="87" t="s">
        <v>10</v>
      </c>
      <c r="B129" s="85" t="s">
        <v>11</v>
      </c>
      <c r="C129" s="85" t="s">
        <v>58</v>
      </c>
      <c r="D129" s="10" t="s">
        <v>13</v>
      </c>
      <c r="E129" s="73" t="s">
        <v>302</v>
      </c>
      <c r="F129" s="13">
        <f>F130</f>
        <v>161000</v>
      </c>
      <c r="G129" s="11">
        <f t="shared" ref="G129:I129" si="17">G130</f>
        <v>0</v>
      </c>
      <c r="H129" s="11">
        <f t="shared" si="17"/>
        <v>161000</v>
      </c>
      <c r="I129" s="56">
        <f t="shared" si="17"/>
        <v>160310.39000000001</v>
      </c>
      <c r="J129" s="115" t="s">
        <v>206</v>
      </c>
      <c r="K129" s="118">
        <v>0</v>
      </c>
      <c r="L129" s="118">
        <v>100</v>
      </c>
      <c r="M129" s="118">
        <v>0</v>
      </c>
      <c r="N129" s="119">
        <v>100</v>
      </c>
      <c r="O129" s="183">
        <v>100</v>
      </c>
      <c r="P129" s="131" t="s">
        <v>15</v>
      </c>
      <c r="R129" s="43"/>
      <c r="T129" s="43"/>
      <c r="U129" s="43"/>
    </row>
    <row r="130" spans="1:21" s="7" customFormat="1" ht="14.25" customHeight="1">
      <c r="A130" s="86"/>
      <c r="B130" s="85"/>
      <c r="C130" s="85"/>
      <c r="D130" s="96" t="s">
        <v>9</v>
      </c>
      <c r="E130" s="97"/>
      <c r="F130" s="13">
        <v>161000</v>
      </c>
      <c r="G130" s="12">
        <v>0</v>
      </c>
      <c r="H130" s="12">
        <f>F130+G130</f>
        <v>161000</v>
      </c>
      <c r="I130" s="55">
        <v>160310.39000000001</v>
      </c>
      <c r="J130" s="117"/>
      <c r="K130" s="114"/>
      <c r="L130" s="114"/>
      <c r="M130" s="114"/>
      <c r="N130" s="121"/>
      <c r="O130" s="182"/>
      <c r="P130" s="131"/>
      <c r="R130" s="43"/>
      <c r="T130" s="43"/>
      <c r="U130" s="43"/>
    </row>
    <row r="131" spans="1:21" s="7" customFormat="1" ht="61.5" customHeight="1">
      <c r="A131" s="87" t="s">
        <v>10</v>
      </c>
      <c r="B131" s="87" t="s">
        <v>11</v>
      </c>
      <c r="C131" s="87" t="s">
        <v>58</v>
      </c>
      <c r="D131" s="10" t="s">
        <v>13</v>
      </c>
      <c r="E131" s="36" t="s">
        <v>256</v>
      </c>
      <c r="F131" s="13">
        <f>F132+F133</f>
        <v>430000</v>
      </c>
      <c r="G131" s="11">
        <f t="shared" ref="G131:I131" si="18">G132+G133</f>
        <v>0</v>
      </c>
      <c r="H131" s="11">
        <f t="shared" si="18"/>
        <v>430000</v>
      </c>
      <c r="I131" s="56">
        <f t="shared" si="18"/>
        <v>379659.88</v>
      </c>
      <c r="J131" s="115" t="s">
        <v>276</v>
      </c>
      <c r="K131" s="118">
        <v>0</v>
      </c>
      <c r="L131" s="118">
        <v>2</v>
      </c>
      <c r="M131" s="118">
        <v>0</v>
      </c>
      <c r="N131" s="119">
        <v>2</v>
      </c>
      <c r="O131" s="183">
        <v>1</v>
      </c>
      <c r="P131" s="92" t="s">
        <v>15</v>
      </c>
      <c r="R131" s="43"/>
      <c r="T131" s="43"/>
      <c r="U131" s="43"/>
    </row>
    <row r="132" spans="1:21" s="7" customFormat="1" ht="14.25" customHeight="1">
      <c r="A132" s="88"/>
      <c r="B132" s="88"/>
      <c r="C132" s="88"/>
      <c r="D132" s="96" t="s">
        <v>9</v>
      </c>
      <c r="E132" s="97"/>
      <c r="F132" s="13">
        <v>50000</v>
      </c>
      <c r="G132" s="12">
        <v>0</v>
      </c>
      <c r="H132" s="12">
        <f>F132+G132</f>
        <v>50000</v>
      </c>
      <c r="I132" s="55">
        <v>33811.07</v>
      </c>
      <c r="J132" s="116"/>
      <c r="K132" s="113"/>
      <c r="L132" s="113"/>
      <c r="M132" s="113"/>
      <c r="N132" s="120"/>
      <c r="O132" s="181"/>
      <c r="P132" s="92"/>
      <c r="R132" s="43"/>
      <c r="T132" s="43"/>
      <c r="U132" s="43"/>
    </row>
    <row r="133" spans="1:21" s="7" customFormat="1" ht="28.2" customHeight="1">
      <c r="A133" s="86"/>
      <c r="B133" s="86"/>
      <c r="C133" s="86"/>
      <c r="D133" s="98" t="s">
        <v>254</v>
      </c>
      <c r="E133" s="98"/>
      <c r="F133" s="13">
        <v>380000</v>
      </c>
      <c r="G133" s="12">
        <v>0</v>
      </c>
      <c r="H133" s="12">
        <f>F133+G133</f>
        <v>380000</v>
      </c>
      <c r="I133" s="55">
        <v>345848.81</v>
      </c>
      <c r="J133" s="117"/>
      <c r="K133" s="114"/>
      <c r="L133" s="114"/>
      <c r="M133" s="114"/>
      <c r="N133" s="121"/>
      <c r="O133" s="182"/>
      <c r="P133" s="92"/>
      <c r="R133" s="43"/>
      <c r="T133" s="43"/>
      <c r="U133" s="43"/>
    </row>
    <row r="134" spans="1:21" s="7" customFormat="1" ht="147" customHeight="1">
      <c r="A134" s="85" t="s">
        <v>83</v>
      </c>
      <c r="B134" s="85" t="s">
        <v>84</v>
      </c>
      <c r="C134" s="87" t="s">
        <v>58</v>
      </c>
      <c r="D134" s="10" t="s">
        <v>85</v>
      </c>
      <c r="E134" s="10" t="s">
        <v>257</v>
      </c>
      <c r="F134" s="13">
        <f>F135</f>
        <v>30000</v>
      </c>
      <c r="G134" s="11">
        <f t="shared" ref="G134:I134" si="19">G135</f>
        <v>0</v>
      </c>
      <c r="H134" s="11">
        <f t="shared" si="19"/>
        <v>30000</v>
      </c>
      <c r="I134" s="56">
        <f t="shared" si="19"/>
        <v>30000</v>
      </c>
      <c r="J134" s="115" t="s">
        <v>258</v>
      </c>
      <c r="K134" s="118">
        <v>0</v>
      </c>
      <c r="L134" s="118">
        <v>1</v>
      </c>
      <c r="M134" s="118">
        <v>0</v>
      </c>
      <c r="N134" s="119">
        <v>1</v>
      </c>
      <c r="O134" s="183">
        <v>1</v>
      </c>
      <c r="P134" s="131" t="s">
        <v>15</v>
      </c>
      <c r="R134" s="43"/>
      <c r="T134" s="43"/>
      <c r="U134" s="43"/>
    </row>
    <row r="135" spans="1:21" s="7" customFormat="1" ht="19.5" customHeight="1">
      <c r="A135" s="85"/>
      <c r="B135" s="85"/>
      <c r="C135" s="86"/>
      <c r="D135" s="98" t="s">
        <v>9</v>
      </c>
      <c r="E135" s="98"/>
      <c r="F135" s="13">
        <v>30000</v>
      </c>
      <c r="G135" s="12">
        <v>0</v>
      </c>
      <c r="H135" s="12">
        <f>F135+G135</f>
        <v>30000</v>
      </c>
      <c r="I135" s="55">
        <v>30000</v>
      </c>
      <c r="J135" s="117"/>
      <c r="K135" s="114"/>
      <c r="L135" s="114"/>
      <c r="M135" s="114"/>
      <c r="N135" s="121"/>
      <c r="O135" s="182"/>
      <c r="P135" s="131"/>
      <c r="R135" s="43"/>
      <c r="T135" s="43"/>
      <c r="U135" s="43"/>
    </row>
    <row r="136" spans="1:21" s="7" customFormat="1" ht="78" customHeight="1">
      <c r="A136" s="87" t="s">
        <v>10</v>
      </c>
      <c r="B136" s="87" t="s">
        <v>29</v>
      </c>
      <c r="C136" s="87" t="s">
        <v>58</v>
      </c>
      <c r="D136" s="10" t="s">
        <v>80</v>
      </c>
      <c r="E136" s="10" t="s">
        <v>259</v>
      </c>
      <c r="F136" s="13">
        <f>F137+F138</f>
        <v>140000</v>
      </c>
      <c r="G136" s="11">
        <f t="shared" ref="G136:I136" si="20">G137+G138</f>
        <v>0</v>
      </c>
      <c r="H136" s="11">
        <f t="shared" si="20"/>
        <v>140000</v>
      </c>
      <c r="I136" s="56">
        <f t="shared" si="20"/>
        <v>131401.01</v>
      </c>
      <c r="J136" s="115" t="s">
        <v>260</v>
      </c>
      <c r="K136" s="118">
        <v>0</v>
      </c>
      <c r="L136" s="118">
        <v>10</v>
      </c>
      <c r="M136" s="118">
        <v>0</v>
      </c>
      <c r="N136" s="119">
        <v>10</v>
      </c>
      <c r="O136" s="183">
        <v>10</v>
      </c>
      <c r="P136" s="131" t="s">
        <v>15</v>
      </c>
      <c r="R136" s="43"/>
      <c r="T136" s="43"/>
      <c r="U136" s="43"/>
    </row>
    <row r="137" spans="1:21" s="7" customFormat="1" ht="14.4" customHeight="1">
      <c r="A137" s="88"/>
      <c r="B137" s="88"/>
      <c r="C137" s="88"/>
      <c r="D137" s="96" t="s">
        <v>9</v>
      </c>
      <c r="E137" s="97"/>
      <c r="F137" s="13">
        <v>25000</v>
      </c>
      <c r="G137" s="12">
        <v>0</v>
      </c>
      <c r="H137" s="12">
        <f>F137+G137</f>
        <v>25000</v>
      </c>
      <c r="I137" s="55">
        <v>7333.51</v>
      </c>
      <c r="J137" s="116"/>
      <c r="K137" s="113"/>
      <c r="L137" s="113"/>
      <c r="M137" s="113"/>
      <c r="N137" s="120"/>
      <c r="O137" s="181"/>
      <c r="P137" s="131"/>
      <c r="R137" s="43"/>
      <c r="T137" s="43"/>
      <c r="U137" s="43"/>
    </row>
    <row r="138" spans="1:21" s="7" customFormat="1" ht="15" customHeight="1">
      <c r="A138" s="86"/>
      <c r="B138" s="86"/>
      <c r="C138" s="86"/>
      <c r="D138" s="96" t="s">
        <v>17</v>
      </c>
      <c r="E138" s="97"/>
      <c r="F138" s="13">
        <v>115000</v>
      </c>
      <c r="G138" s="12">
        <v>0</v>
      </c>
      <c r="H138" s="12">
        <f>F138+G138</f>
        <v>115000</v>
      </c>
      <c r="I138" s="55">
        <v>124067.5</v>
      </c>
      <c r="J138" s="117"/>
      <c r="K138" s="114"/>
      <c r="L138" s="114"/>
      <c r="M138" s="114"/>
      <c r="N138" s="121"/>
      <c r="O138" s="182"/>
      <c r="P138" s="131"/>
      <c r="R138" s="43"/>
      <c r="T138" s="43"/>
      <c r="U138" s="43"/>
    </row>
    <row r="139" spans="1:21" s="7" customFormat="1" ht="63" customHeight="1">
      <c r="A139" s="85" t="s">
        <v>18</v>
      </c>
      <c r="B139" s="85" t="s">
        <v>88</v>
      </c>
      <c r="C139" s="85" t="s">
        <v>89</v>
      </c>
      <c r="D139" s="10" t="s">
        <v>90</v>
      </c>
      <c r="E139" s="10" t="s">
        <v>91</v>
      </c>
      <c r="F139" s="13">
        <f>SUM(F140:F143)</f>
        <v>651781</v>
      </c>
      <c r="G139" s="11">
        <f t="shared" ref="G139:I139" si="21">SUM(G140:G143)</f>
        <v>4000</v>
      </c>
      <c r="H139" s="11">
        <f t="shared" si="21"/>
        <v>655781</v>
      </c>
      <c r="I139" s="56">
        <f t="shared" si="21"/>
        <v>400415.99</v>
      </c>
      <c r="J139" s="99" t="s">
        <v>151</v>
      </c>
      <c r="K139" s="131">
        <v>39</v>
      </c>
      <c r="L139" s="92">
        <v>39</v>
      </c>
      <c r="M139" s="92">
        <v>0</v>
      </c>
      <c r="N139" s="93">
        <v>39</v>
      </c>
      <c r="O139" s="167">
        <v>15</v>
      </c>
      <c r="P139" s="92" t="s">
        <v>15</v>
      </c>
      <c r="R139" s="43"/>
      <c r="T139" s="43"/>
      <c r="U139" s="43"/>
    </row>
    <row r="140" spans="1:21" s="7" customFormat="1" ht="17.399999999999999" customHeight="1">
      <c r="A140" s="85"/>
      <c r="B140" s="85"/>
      <c r="C140" s="85"/>
      <c r="D140" s="96" t="s">
        <v>9</v>
      </c>
      <c r="E140" s="97"/>
      <c r="F140" s="13">
        <v>30000</v>
      </c>
      <c r="G140" s="12">
        <v>4000</v>
      </c>
      <c r="H140" s="12">
        <f>F140+G140</f>
        <v>34000</v>
      </c>
      <c r="I140" s="55">
        <v>33570</v>
      </c>
      <c r="J140" s="99"/>
      <c r="K140" s="131"/>
      <c r="L140" s="92"/>
      <c r="M140" s="92"/>
      <c r="N140" s="93"/>
      <c r="O140" s="167"/>
      <c r="P140" s="92"/>
      <c r="R140" s="43"/>
      <c r="T140" s="43"/>
      <c r="U140" s="43"/>
    </row>
    <row r="141" spans="1:21" s="7" customFormat="1" ht="27.6" customHeight="1">
      <c r="A141" s="85"/>
      <c r="B141" s="85"/>
      <c r="C141" s="85"/>
      <c r="D141" s="96" t="s">
        <v>254</v>
      </c>
      <c r="E141" s="97"/>
      <c r="F141" s="13">
        <v>65000</v>
      </c>
      <c r="G141" s="12">
        <v>0</v>
      </c>
      <c r="H141" s="12">
        <f>F141+G141</f>
        <v>65000</v>
      </c>
      <c r="I141" s="55">
        <v>0</v>
      </c>
      <c r="J141" s="99"/>
      <c r="K141" s="131"/>
      <c r="L141" s="92"/>
      <c r="M141" s="92"/>
      <c r="N141" s="93"/>
      <c r="O141" s="167"/>
      <c r="P141" s="92"/>
      <c r="R141" s="43"/>
      <c r="T141" s="43"/>
      <c r="U141" s="43"/>
    </row>
    <row r="142" spans="1:21" s="7" customFormat="1" ht="17.399999999999999" customHeight="1">
      <c r="A142" s="85"/>
      <c r="B142" s="85"/>
      <c r="C142" s="85"/>
      <c r="D142" s="98" t="s">
        <v>16</v>
      </c>
      <c r="E142" s="98"/>
      <c r="F142" s="13">
        <v>518500</v>
      </c>
      <c r="G142" s="12">
        <v>0</v>
      </c>
      <c r="H142" s="12">
        <f>F142+G142</f>
        <v>518500</v>
      </c>
      <c r="I142" s="55">
        <v>329490.15000000002</v>
      </c>
      <c r="J142" s="99"/>
      <c r="K142" s="131"/>
      <c r="L142" s="92"/>
      <c r="M142" s="92"/>
      <c r="N142" s="93"/>
      <c r="O142" s="167"/>
      <c r="P142" s="92"/>
      <c r="R142" s="43"/>
      <c r="T142" s="43"/>
      <c r="U142" s="43"/>
    </row>
    <row r="143" spans="1:21" s="7" customFormat="1" ht="30.6" customHeight="1">
      <c r="A143" s="85"/>
      <c r="B143" s="85"/>
      <c r="C143" s="85"/>
      <c r="D143" s="98" t="s">
        <v>227</v>
      </c>
      <c r="E143" s="98"/>
      <c r="F143" s="13">
        <v>38281</v>
      </c>
      <c r="G143" s="12">
        <v>0</v>
      </c>
      <c r="H143" s="12">
        <f>F143+G143</f>
        <v>38281</v>
      </c>
      <c r="I143" s="55">
        <v>37355.839999999997</v>
      </c>
      <c r="J143" s="99"/>
      <c r="K143" s="131"/>
      <c r="L143" s="92"/>
      <c r="M143" s="92"/>
      <c r="N143" s="93"/>
      <c r="O143" s="167"/>
      <c r="P143" s="92"/>
      <c r="R143" s="43"/>
      <c r="T143" s="43"/>
      <c r="U143" s="43"/>
    </row>
    <row r="144" spans="1:21" s="7" customFormat="1" ht="118.2" customHeight="1">
      <c r="A144" s="85" t="s">
        <v>18</v>
      </c>
      <c r="B144" s="85" t="s">
        <v>88</v>
      </c>
      <c r="C144" s="85" t="s">
        <v>89</v>
      </c>
      <c r="D144" s="10" t="s">
        <v>90</v>
      </c>
      <c r="E144" s="10" t="s">
        <v>92</v>
      </c>
      <c r="F144" s="13">
        <f>SUM(F145)</f>
        <v>10000</v>
      </c>
      <c r="G144" s="12">
        <f>SUM(G145)</f>
        <v>0</v>
      </c>
      <c r="H144" s="12">
        <f>SUM(H145)</f>
        <v>10000</v>
      </c>
      <c r="I144" s="55">
        <f>SUM(I145)</f>
        <v>0</v>
      </c>
      <c r="J144" s="99" t="s">
        <v>152</v>
      </c>
      <c r="K144" s="131">
        <v>1</v>
      </c>
      <c r="L144" s="92">
        <v>1</v>
      </c>
      <c r="M144" s="92">
        <v>0</v>
      </c>
      <c r="N144" s="93">
        <v>1</v>
      </c>
      <c r="O144" s="167">
        <v>0</v>
      </c>
      <c r="P144" s="92" t="s">
        <v>15</v>
      </c>
      <c r="R144" s="43"/>
      <c r="T144" s="43"/>
      <c r="U144" s="43"/>
    </row>
    <row r="145" spans="1:21" s="7" customFormat="1" ht="15" customHeight="1">
      <c r="A145" s="85"/>
      <c r="B145" s="85"/>
      <c r="C145" s="85"/>
      <c r="D145" s="98" t="s">
        <v>16</v>
      </c>
      <c r="E145" s="98"/>
      <c r="F145" s="13">
        <v>10000</v>
      </c>
      <c r="G145" s="12">
        <v>0</v>
      </c>
      <c r="H145" s="12">
        <f>F145+G145</f>
        <v>10000</v>
      </c>
      <c r="I145" s="55">
        <v>0</v>
      </c>
      <c r="J145" s="99"/>
      <c r="K145" s="131"/>
      <c r="L145" s="92"/>
      <c r="M145" s="92"/>
      <c r="N145" s="93"/>
      <c r="O145" s="167"/>
      <c r="P145" s="92"/>
      <c r="R145" s="43"/>
      <c r="T145" s="43"/>
      <c r="U145" s="43"/>
    </row>
    <row r="146" spans="1:21" s="7" customFormat="1" ht="119.4" customHeight="1">
      <c r="A146" s="85" t="s">
        <v>18</v>
      </c>
      <c r="B146" s="85" t="s">
        <v>42</v>
      </c>
      <c r="C146" s="85" t="s">
        <v>89</v>
      </c>
      <c r="D146" s="10" t="s">
        <v>43</v>
      </c>
      <c r="E146" s="10" t="s">
        <v>287</v>
      </c>
      <c r="F146" s="13">
        <f>F147</f>
        <v>0</v>
      </c>
      <c r="G146" s="11">
        <f t="shared" ref="G146:I146" si="22">G147</f>
        <v>0</v>
      </c>
      <c r="H146" s="11">
        <f t="shared" si="22"/>
        <v>0</v>
      </c>
      <c r="I146" s="56">
        <f t="shared" si="22"/>
        <v>0</v>
      </c>
      <c r="J146" s="94" t="s">
        <v>207</v>
      </c>
      <c r="K146" s="118">
        <v>1</v>
      </c>
      <c r="L146" s="77">
        <v>0</v>
      </c>
      <c r="M146" s="77">
        <v>0</v>
      </c>
      <c r="N146" s="80">
        <v>0</v>
      </c>
      <c r="O146" s="173">
        <v>0</v>
      </c>
      <c r="P146" s="92" t="s">
        <v>15</v>
      </c>
      <c r="R146" s="43"/>
      <c r="T146" s="43"/>
      <c r="U146" s="43"/>
    </row>
    <row r="147" spans="1:21" s="7" customFormat="1" ht="15" customHeight="1">
      <c r="A147" s="85"/>
      <c r="B147" s="85"/>
      <c r="C147" s="85"/>
      <c r="D147" s="96" t="s">
        <v>9</v>
      </c>
      <c r="E147" s="97"/>
      <c r="F147" s="13">
        <v>0</v>
      </c>
      <c r="G147" s="12">
        <v>0</v>
      </c>
      <c r="H147" s="12">
        <f>F147+G147</f>
        <v>0</v>
      </c>
      <c r="I147" s="59">
        <v>0</v>
      </c>
      <c r="J147" s="95"/>
      <c r="K147" s="114"/>
      <c r="L147" s="79"/>
      <c r="M147" s="79"/>
      <c r="N147" s="82"/>
      <c r="O147" s="174"/>
      <c r="P147" s="92"/>
      <c r="R147" s="43"/>
      <c r="T147" s="43"/>
      <c r="U147" s="43"/>
    </row>
    <row r="148" spans="1:21" s="7" customFormat="1" ht="108.6" customHeight="1">
      <c r="A148" s="87" t="s">
        <v>18</v>
      </c>
      <c r="B148" s="87" t="s">
        <v>32</v>
      </c>
      <c r="C148" s="87" t="s">
        <v>93</v>
      </c>
      <c r="D148" s="10" t="s">
        <v>34</v>
      </c>
      <c r="E148" s="10" t="s">
        <v>94</v>
      </c>
      <c r="F148" s="13">
        <f>SUM(F149)</f>
        <v>45000</v>
      </c>
      <c r="G148" s="12">
        <f>SUM(G149)</f>
        <v>0</v>
      </c>
      <c r="H148" s="12">
        <f>SUM(H149)</f>
        <v>45000</v>
      </c>
      <c r="I148" s="55">
        <f>SUM(I149)</f>
        <v>44509.64</v>
      </c>
      <c r="J148" s="94" t="s">
        <v>153</v>
      </c>
      <c r="K148" s="77">
        <v>0</v>
      </c>
      <c r="L148" s="77">
        <v>2</v>
      </c>
      <c r="M148" s="77">
        <v>0</v>
      </c>
      <c r="N148" s="80">
        <v>2</v>
      </c>
      <c r="O148" s="173">
        <v>1</v>
      </c>
      <c r="P148" s="92" t="s">
        <v>15</v>
      </c>
      <c r="R148" s="43"/>
      <c r="T148" s="43"/>
      <c r="U148" s="43"/>
    </row>
    <row r="149" spans="1:21" s="7" customFormat="1" ht="15.6" customHeight="1">
      <c r="A149" s="86"/>
      <c r="B149" s="86"/>
      <c r="C149" s="86"/>
      <c r="D149" s="96" t="s">
        <v>38</v>
      </c>
      <c r="E149" s="97"/>
      <c r="F149" s="13">
        <v>45000</v>
      </c>
      <c r="G149" s="12">
        <v>0</v>
      </c>
      <c r="H149" s="12">
        <f>F149+G149</f>
        <v>45000</v>
      </c>
      <c r="I149" s="59">
        <v>44509.64</v>
      </c>
      <c r="J149" s="95"/>
      <c r="K149" s="79"/>
      <c r="L149" s="79"/>
      <c r="M149" s="79"/>
      <c r="N149" s="82"/>
      <c r="O149" s="174"/>
      <c r="P149" s="92"/>
      <c r="R149" s="43"/>
      <c r="T149" s="43"/>
      <c r="U149" s="43"/>
    </row>
    <row r="150" spans="1:21" s="7" customFormat="1" ht="106.95" customHeight="1">
      <c r="A150" s="85" t="s">
        <v>18</v>
      </c>
      <c r="B150" s="85" t="s">
        <v>32</v>
      </c>
      <c r="C150" s="85" t="s">
        <v>93</v>
      </c>
      <c r="D150" s="10" t="s">
        <v>34</v>
      </c>
      <c r="E150" s="10" t="s">
        <v>95</v>
      </c>
      <c r="F150" s="13">
        <f>SUM(F151)</f>
        <v>0</v>
      </c>
      <c r="G150" s="12">
        <f>SUM(G151)</f>
        <v>0</v>
      </c>
      <c r="H150" s="12">
        <f>SUM(H151)</f>
        <v>0</v>
      </c>
      <c r="I150" s="55">
        <v>0</v>
      </c>
      <c r="J150" s="99" t="s">
        <v>154</v>
      </c>
      <c r="K150" s="92">
        <v>1</v>
      </c>
      <c r="L150" s="92">
        <v>0</v>
      </c>
      <c r="M150" s="92">
        <v>0</v>
      </c>
      <c r="N150" s="93">
        <v>0</v>
      </c>
      <c r="O150" s="167">
        <v>0</v>
      </c>
      <c r="P150" s="92" t="s">
        <v>15</v>
      </c>
      <c r="R150" s="43"/>
      <c r="T150" s="43"/>
      <c r="U150" s="43"/>
    </row>
    <row r="151" spans="1:21" s="7" customFormat="1" ht="16.2" customHeight="1">
      <c r="A151" s="85"/>
      <c r="B151" s="85"/>
      <c r="C151" s="85"/>
      <c r="D151" s="132" t="s">
        <v>9</v>
      </c>
      <c r="E151" s="132"/>
      <c r="F151" s="13">
        <v>0</v>
      </c>
      <c r="G151" s="12">
        <v>0</v>
      </c>
      <c r="H151" s="12">
        <f>F151+G151</f>
        <v>0</v>
      </c>
      <c r="I151" s="55">
        <v>0</v>
      </c>
      <c r="J151" s="99"/>
      <c r="K151" s="92"/>
      <c r="L151" s="92"/>
      <c r="M151" s="92"/>
      <c r="N151" s="93"/>
      <c r="O151" s="167"/>
      <c r="P151" s="92"/>
      <c r="R151" s="43"/>
      <c r="T151" s="43"/>
      <c r="U151" s="43"/>
    </row>
    <row r="152" spans="1:21" s="7" customFormat="1" ht="72.599999999999994" customHeight="1">
      <c r="A152" s="85" t="s">
        <v>10</v>
      </c>
      <c r="B152" s="106" t="s">
        <v>115</v>
      </c>
      <c r="C152" s="87" t="s">
        <v>279</v>
      </c>
      <c r="D152" s="25" t="s">
        <v>117</v>
      </c>
      <c r="E152" s="37" t="s">
        <v>280</v>
      </c>
      <c r="F152" s="13">
        <f>F153</f>
        <v>725000</v>
      </c>
      <c r="G152" s="11">
        <f t="shared" ref="G152:I152" si="23">G153</f>
        <v>0</v>
      </c>
      <c r="H152" s="11">
        <f t="shared" si="23"/>
        <v>725000</v>
      </c>
      <c r="I152" s="56">
        <f t="shared" si="23"/>
        <v>708891.76</v>
      </c>
      <c r="J152" s="94" t="s">
        <v>284</v>
      </c>
      <c r="K152" s="77">
        <v>0</v>
      </c>
      <c r="L152" s="77">
        <v>8</v>
      </c>
      <c r="M152" s="77">
        <v>0</v>
      </c>
      <c r="N152" s="80">
        <v>8</v>
      </c>
      <c r="O152" s="173">
        <v>8</v>
      </c>
      <c r="P152" s="92" t="s">
        <v>15</v>
      </c>
      <c r="R152" s="43"/>
      <c r="T152" s="43"/>
      <c r="U152" s="43"/>
    </row>
    <row r="153" spans="1:21" s="7" customFormat="1" ht="31.2" customHeight="1">
      <c r="A153" s="85"/>
      <c r="B153" s="106"/>
      <c r="C153" s="86"/>
      <c r="D153" s="101" t="s">
        <v>38</v>
      </c>
      <c r="E153" s="102"/>
      <c r="F153" s="13">
        <v>725000</v>
      </c>
      <c r="G153" s="12">
        <v>0</v>
      </c>
      <c r="H153" s="12">
        <f>F153+G153</f>
        <v>725000</v>
      </c>
      <c r="I153" s="59">
        <v>708891.76</v>
      </c>
      <c r="J153" s="95"/>
      <c r="K153" s="79"/>
      <c r="L153" s="79"/>
      <c r="M153" s="79"/>
      <c r="N153" s="82"/>
      <c r="O153" s="174"/>
      <c r="P153" s="92"/>
      <c r="R153" s="43"/>
      <c r="T153" s="43"/>
      <c r="U153" s="43"/>
    </row>
    <row r="154" spans="1:21" s="7" customFormat="1" ht="80.400000000000006" customHeight="1">
      <c r="A154" s="87" t="s">
        <v>18</v>
      </c>
      <c r="B154" s="87" t="s">
        <v>88</v>
      </c>
      <c r="C154" s="87" t="s">
        <v>208</v>
      </c>
      <c r="D154" s="38" t="s">
        <v>90</v>
      </c>
      <c r="E154" s="37" t="s">
        <v>209</v>
      </c>
      <c r="F154" s="13">
        <f>F155+F156</f>
        <v>461000</v>
      </c>
      <c r="G154" s="11">
        <f t="shared" ref="G154:I154" si="24">G155+G156</f>
        <v>0</v>
      </c>
      <c r="H154" s="11">
        <f t="shared" si="24"/>
        <v>461000</v>
      </c>
      <c r="I154" s="56">
        <f t="shared" si="24"/>
        <v>217500</v>
      </c>
      <c r="J154" s="94" t="s">
        <v>207</v>
      </c>
      <c r="K154" s="77">
        <v>1</v>
      </c>
      <c r="L154" s="77">
        <v>3</v>
      </c>
      <c r="M154" s="77">
        <v>0</v>
      </c>
      <c r="N154" s="80">
        <v>3</v>
      </c>
      <c r="O154" s="173">
        <v>3</v>
      </c>
      <c r="P154" s="92" t="s">
        <v>15</v>
      </c>
      <c r="R154" s="43"/>
      <c r="T154" s="43"/>
      <c r="U154" s="43"/>
    </row>
    <row r="155" spans="1:21" s="7" customFormat="1" ht="19.2" customHeight="1">
      <c r="A155" s="88"/>
      <c r="B155" s="88"/>
      <c r="C155" s="88"/>
      <c r="D155" s="98" t="s">
        <v>9</v>
      </c>
      <c r="E155" s="98"/>
      <c r="F155" s="13">
        <v>98000</v>
      </c>
      <c r="G155" s="12">
        <v>0</v>
      </c>
      <c r="H155" s="12">
        <f>F155+G155</f>
        <v>98000</v>
      </c>
      <c r="I155" s="55">
        <v>97875</v>
      </c>
      <c r="J155" s="104"/>
      <c r="K155" s="78"/>
      <c r="L155" s="78"/>
      <c r="M155" s="78"/>
      <c r="N155" s="81"/>
      <c r="O155" s="175"/>
      <c r="P155" s="92"/>
      <c r="R155" s="43"/>
      <c r="T155" s="43"/>
      <c r="U155" s="43"/>
    </row>
    <row r="156" spans="1:21" s="7" customFormat="1" ht="19.2" customHeight="1">
      <c r="A156" s="88"/>
      <c r="B156" s="88"/>
      <c r="C156" s="88"/>
      <c r="D156" s="122" t="s">
        <v>17</v>
      </c>
      <c r="E156" s="123"/>
      <c r="F156" s="13">
        <v>363000</v>
      </c>
      <c r="G156" s="12">
        <v>0</v>
      </c>
      <c r="H156" s="12">
        <f>F156+G156</f>
        <v>363000</v>
      </c>
      <c r="I156" s="55">
        <v>119625</v>
      </c>
      <c r="J156" s="95"/>
      <c r="K156" s="79"/>
      <c r="L156" s="79"/>
      <c r="M156" s="79"/>
      <c r="N156" s="82"/>
      <c r="O156" s="174"/>
      <c r="P156" s="92"/>
      <c r="R156" s="43"/>
      <c r="T156" s="43"/>
      <c r="U156" s="43"/>
    </row>
    <row r="157" spans="1:21" s="7" customFormat="1" ht="78.75" customHeight="1">
      <c r="A157" s="85" t="s">
        <v>10</v>
      </c>
      <c r="B157" s="85" t="s">
        <v>11</v>
      </c>
      <c r="C157" s="85" t="s">
        <v>210</v>
      </c>
      <c r="D157" s="10" t="s">
        <v>13</v>
      </c>
      <c r="E157" s="10" t="s">
        <v>211</v>
      </c>
      <c r="F157" s="13">
        <f>F159+F158</f>
        <v>104000</v>
      </c>
      <c r="G157" s="11">
        <f t="shared" ref="G157:I157" si="25">G159+G158</f>
        <v>0</v>
      </c>
      <c r="H157" s="11">
        <f t="shared" si="25"/>
        <v>104000</v>
      </c>
      <c r="I157" s="56">
        <f t="shared" si="25"/>
        <v>86837.5</v>
      </c>
      <c r="J157" s="94" t="s">
        <v>206</v>
      </c>
      <c r="K157" s="77">
        <v>0</v>
      </c>
      <c r="L157" s="77">
        <v>100</v>
      </c>
      <c r="M157" s="77">
        <v>0</v>
      </c>
      <c r="N157" s="80">
        <v>100</v>
      </c>
      <c r="O157" s="173">
        <v>100</v>
      </c>
      <c r="P157" s="92" t="s">
        <v>15</v>
      </c>
      <c r="R157" s="43"/>
      <c r="T157" s="43"/>
      <c r="U157" s="43"/>
    </row>
    <row r="158" spans="1:21" s="7" customFormat="1" ht="16.2" customHeight="1">
      <c r="A158" s="85"/>
      <c r="B158" s="85"/>
      <c r="C158" s="85"/>
      <c r="D158" s="98" t="s">
        <v>9</v>
      </c>
      <c r="E158" s="98"/>
      <c r="F158" s="13">
        <v>104000</v>
      </c>
      <c r="G158" s="12">
        <v>0</v>
      </c>
      <c r="H158" s="12">
        <f>F158+G158</f>
        <v>104000</v>
      </c>
      <c r="I158" s="55">
        <v>86837.5</v>
      </c>
      <c r="J158" s="104"/>
      <c r="K158" s="78"/>
      <c r="L158" s="78"/>
      <c r="M158" s="78"/>
      <c r="N158" s="81"/>
      <c r="O158" s="175"/>
      <c r="P158" s="92"/>
      <c r="R158" s="43"/>
      <c r="T158" s="43"/>
      <c r="U158" s="43"/>
    </row>
    <row r="159" spans="1:21" s="7" customFormat="1" ht="15" customHeight="1">
      <c r="A159" s="85"/>
      <c r="B159" s="85"/>
      <c r="C159" s="85"/>
      <c r="D159" s="98" t="s">
        <v>17</v>
      </c>
      <c r="E159" s="98"/>
      <c r="F159" s="13">
        <v>0</v>
      </c>
      <c r="G159" s="12">
        <v>0</v>
      </c>
      <c r="H159" s="12">
        <f>F159+G159</f>
        <v>0</v>
      </c>
      <c r="I159" s="55">
        <v>0</v>
      </c>
      <c r="J159" s="95"/>
      <c r="K159" s="79"/>
      <c r="L159" s="79"/>
      <c r="M159" s="79"/>
      <c r="N159" s="82"/>
      <c r="O159" s="174"/>
      <c r="P159" s="92"/>
      <c r="R159" s="43"/>
      <c r="T159" s="43"/>
      <c r="U159" s="43"/>
    </row>
    <row r="160" spans="1:21" s="7" customFormat="1" ht="105.6" customHeight="1">
      <c r="A160" s="86" t="s">
        <v>18</v>
      </c>
      <c r="B160" s="86" t="s">
        <v>32</v>
      </c>
      <c r="C160" s="86" t="s">
        <v>167</v>
      </c>
      <c r="D160" s="28" t="s">
        <v>98</v>
      </c>
      <c r="E160" s="28" t="s">
        <v>168</v>
      </c>
      <c r="F160" s="13">
        <f>SUM(F161)</f>
        <v>200000</v>
      </c>
      <c r="G160" s="12">
        <f>SUM(G161)</f>
        <v>0</v>
      </c>
      <c r="H160" s="12">
        <f>SUM(H161)</f>
        <v>200000</v>
      </c>
      <c r="I160" s="55">
        <f>SUM(I161)</f>
        <v>122000</v>
      </c>
      <c r="J160" s="99" t="s">
        <v>195</v>
      </c>
      <c r="K160" s="92">
        <v>20</v>
      </c>
      <c r="L160" s="92">
        <v>20</v>
      </c>
      <c r="M160" s="92">
        <v>0</v>
      </c>
      <c r="N160" s="93">
        <v>20</v>
      </c>
      <c r="O160" s="167">
        <v>6</v>
      </c>
      <c r="P160" s="92" t="s">
        <v>15</v>
      </c>
      <c r="R160" s="43"/>
      <c r="T160" s="43"/>
      <c r="U160" s="43"/>
    </row>
    <row r="161" spans="1:21" s="7" customFormat="1">
      <c r="A161" s="85"/>
      <c r="B161" s="85"/>
      <c r="C161" s="85"/>
      <c r="D161" s="134" t="s">
        <v>9</v>
      </c>
      <c r="E161" s="134"/>
      <c r="F161" s="13">
        <v>200000</v>
      </c>
      <c r="G161" s="12">
        <v>0</v>
      </c>
      <c r="H161" s="12">
        <f>F161+G161</f>
        <v>200000</v>
      </c>
      <c r="I161" s="55">
        <v>122000</v>
      </c>
      <c r="J161" s="99"/>
      <c r="K161" s="92"/>
      <c r="L161" s="92"/>
      <c r="M161" s="92"/>
      <c r="N161" s="93"/>
      <c r="O161" s="167"/>
      <c r="P161" s="92"/>
      <c r="R161" s="43"/>
      <c r="T161" s="43"/>
      <c r="U161" s="43"/>
    </row>
    <row r="162" spans="1:21" s="7" customFormat="1" ht="106.2" customHeight="1">
      <c r="A162" s="86" t="s">
        <v>18</v>
      </c>
      <c r="B162" s="86" t="s">
        <v>32</v>
      </c>
      <c r="C162" s="86" t="s">
        <v>167</v>
      </c>
      <c r="D162" s="28" t="s">
        <v>98</v>
      </c>
      <c r="E162" s="28" t="s">
        <v>274</v>
      </c>
      <c r="F162" s="13">
        <f>F163</f>
        <v>100000</v>
      </c>
      <c r="G162" s="11">
        <f t="shared" ref="G162:I162" si="26">G163</f>
        <v>0</v>
      </c>
      <c r="H162" s="11">
        <f t="shared" si="26"/>
        <v>100000</v>
      </c>
      <c r="I162" s="56">
        <f t="shared" si="26"/>
        <v>0</v>
      </c>
      <c r="J162" s="94" t="s">
        <v>277</v>
      </c>
      <c r="K162" s="77">
        <v>0</v>
      </c>
      <c r="L162" s="77">
        <v>3</v>
      </c>
      <c r="M162" s="77">
        <v>0</v>
      </c>
      <c r="N162" s="80">
        <v>3</v>
      </c>
      <c r="O162" s="173">
        <v>0</v>
      </c>
      <c r="P162" s="92" t="s">
        <v>15</v>
      </c>
      <c r="R162" s="43"/>
      <c r="T162" s="43"/>
      <c r="U162" s="43"/>
    </row>
    <row r="163" spans="1:21" s="7" customFormat="1" ht="29.4" customHeight="1">
      <c r="A163" s="85"/>
      <c r="B163" s="85"/>
      <c r="C163" s="85"/>
      <c r="D163" s="101" t="s">
        <v>254</v>
      </c>
      <c r="E163" s="102"/>
      <c r="F163" s="13">
        <v>100000</v>
      </c>
      <c r="G163" s="12">
        <v>0</v>
      </c>
      <c r="H163" s="12">
        <f>F163+G163</f>
        <v>100000</v>
      </c>
      <c r="I163" s="59">
        <v>0</v>
      </c>
      <c r="J163" s="95"/>
      <c r="K163" s="79"/>
      <c r="L163" s="79"/>
      <c r="M163" s="79"/>
      <c r="N163" s="82"/>
      <c r="O163" s="174"/>
      <c r="P163" s="92"/>
      <c r="R163" s="43"/>
      <c r="T163" s="43"/>
      <c r="U163" s="43"/>
    </row>
    <row r="164" spans="1:21" s="7" customFormat="1" ht="124.2">
      <c r="A164" s="85" t="s">
        <v>83</v>
      </c>
      <c r="B164" s="85" t="s">
        <v>96</v>
      </c>
      <c r="C164" s="85" t="s">
        <v>97</v>
      </c>
      <c r="D164" s="10" t="s">
        <v>98</v>
      </c>
      <c r="E164" s="10" t="s">
        <v>99</v>
      </c>
      <c r="F164" s="13">
        <f>SUM(F165)</f>
        <v>100000</v>
      </c>
      <c r="G164" s="12">
        <f>SUM(G165)</f>
        <v>0</v>
      </c>
      <c r="H164" s="12">
        <f>SUM(H165)</f>
        <v>100000</v>
      </c>
      <c r="I164" s="55">
        <f>SUM(I165)</f>
        <v>73200</v>
      </c>
      <c r="J164" s="99" t="s">
        <v>155</v>
      </c>
      <c r="K164" s="131">
        <v>30</v>
      </c>
      <c r="L164" s="92">
        <v>20</v>
      </c>
      <c r="M164" s="92">
        <v>0</v>
      </c>
      <c r="N164" s="93">
        <v>20</v>
      </c>
      <c r="O164" s="167">
        <v>15</v>
      </c>
      <c r="P164" s="92" t="s">
        <v>15</v>
      </c>
      <c r="R164" s="43"/>
      <c r="T164" s="43"/>
      <c r="U164" s="43"/>
    </row>
    <row r="165" spans="1:21" s="7" customFormat="1">
      <c r="A165" s="85"/>
      <c r="B165" s="85"/>
      <c r="C165" s="85"/>
      <c r="D165" s="98" t="s">
        <v>9</v>
      </c>
      <c r="E165" s="98"/>
      <c r="F165" s="13">
        <v>100000</v>
      </c>
      <c r="G165" s="12">
        <v>0</v>
      </c>
      <c r="H165" s="12">
        <f>F165+G165</f>
        <v>100000</v>
      </c>
      <c r="I165" s="55">
        <v>73200</v>
      </c>
      <c r="J165" s="99"/>
      <c r="K165" s="131"/>
      <c r="L165" s="92"/>
      <c r="M165" s="92"/>
      <c r="N165" s="93"/>
      <c r="O165" s="167"/>
      <c r="P165" s="92"/>
      <c r="R165" s="43"/>
      <c r="T165" s="43"/>
      <c r="U165" s="43"/>
    </row>
    <row r="166" spans="1:21" s="7" customFormat="1" ht="109.2" customHeight="1">
      <c r="A166" s="85" t="s">
        <v>83</v>
      </c>
      <c r="B166" s="85" t="s">
        <v>96</v>
      </c>
      <c r="C166" s="85" t="s">
        <v>100</v>
      </c>
      <c r="D166" s="10" t="s">
        <v>98</v>
      </c>
      <c r="E166" s="10" t="s">
        <v>101</v>
      </c>
      <c r="F166" s="13">
        <f>SUM(F167:F168)</f>
        <v>1970000</v>
      </c>
      <c r="G166" s="11">
        <f t="shared" ref="G166:I166" si="27">SUM(G167:G168)</f>
        <v>0</v>
      </c>
      <c r="H166" s="11">
        <f t="shared" si="27"/>
        <v>1970000</v>
      </c>
      <c r="I166" s="56">
        <f t="shared" si="27"/>
        <v>1958596</v>
      </c>
      <c r="J166" s="94" t="s">
        <v>156</v>
      </c>
      <c r="K166" s="77">
        <v>1400</v>
      </c>
      <c r="L166" s="77">
        <v>2290</v>
      </c>
      <c r="M166" s="77">
        <v>0</v>
      </c>
      <c r="N166" s="80">
        <v>2290</v>
      </c>
      <c r="O166" s="173">
        <v>2276</v>
      </c>
      <c r="P166" s="92" t="s">
        <v>15</v>
      </c>
      <c r="R166" s="43"/>
      <c r="T166" s="43"/>
      <c r="U166" s="43"/>
    </row>
    <row r="167" spans="1:21" s="7" customFormat="1" ht="15" customHeight="1">
      <c r="A167" s="85"/>
      <c r="B167" s="85"/>
      <c r="C167" s="85"/>
      <c r="D167" s="98" t="s">
        <v>9</v>
      </c>
      <c r="E167" s="98"/>
      <c r="F167" s="13">
        <v>1970000</v>
      </c>
      <c r="G167" s="12">
        <v>0</v>
      </c>
      <c r="H167" s="12">
        <f>F167+G167</f>
        <v>1970000</v>
      </c>
      <c r="I167" s="55">
        <v>1958596</v>
      </c>
      <c r="J167" s="104"/>
      <c r="K167" s="78"/>
      <c r="L167" s="78"/>
      <c r="M167" s="78"/>
      <c r="N167" s="81"/>
      <c r="O167" s="175"/>
      <c r="P167" s="92"/>
      <c r="R167" s="43"/>
      <c r="T167" s="43"/>
      <c r="U167" s="43"/>
    </row>
    <row r="168" spans="1:21" s="7" customFormat="1" ht="26.25" customHeight="1">
      <c r="A168" s="85"/>
      <c r="B168" s="85"/>
      <c r="C168" s="85"/>
      <c r="D168" s="98" t="s">
        <v>254</v>
      </c>
      <c r="E168" s="98"/>
      <c r="F168" s="13">
        <v>0</v>
      </c>
      <c r="G168" s="12">
        <v>0</v>
      </c>
      <c r="H168" s="12">
        <f>F168+G168</f>
        <v>0</v>
      </c>
      <c r="I168" s="55">
        <v>0</v>
      </c>
      <c r="J168" s="95"/>
      <c r="K168" s="79"/>
      <c r="L168" s="79"/>
      <c r="M168" s="79"/>
      <c r="N168" s="82"/>
      <c r="O168" s="174"/>
      <c r="P168" s="92"/>
      <c r="R168" s="43"/>
      <c r="T168" s="43"/>
      <c r="U168" s="43"/>
    </row>
    <row r="169" spans="1:21" s="7" customFormat="1" ht="102" customHeight="1">
      <c r="A169" s="85" t="s">
        <v>18</v>
      </c>
      <c r="B169" s="85" t="s">
        <v>51</v>
      </c>
      <c r="C169" s="85" t="s">
        <v>100</v>
      </c>
      <c r="D169" s="10" t="s">
        <v>52</v>
      </c>
      <c r="E169" s="10" t="s">
        <v>261</v>
      </c>
      <c r="F169" s="13">
        <f>F170+F171+F172</f>
        <v>148200</v>
      </c>
      <c r="G169" s="11">
        <f t="shared" ref="G169:I169" si="28">G170+G171+G172</f>
        <v>0</v>
      </c>
      <c r="H169" s="11">
        <f t="shared" si="28"/>
        <v>148200</v>
      </c>
      <c r="I169" s="56">
        <f t="shared" si="28"/>
        <v>0</v>
      </c>
      <c r="J169" s="94" t="s">
        <v>278</v>
      </c>
      <c r="K169" s="77">
        <v>0</v>
      </c>
      <c r="L169" s="77">
        <v>60</v>
      </c>
      <c r="M169" s="77">
        <v>0</v>
      </c>
      <c r="N169" s="80">
        <v>60</v>
      </c>
      <c r="O169" s="173">
        <v>0</v>
      </c>
      <c r="P169" s="92" t="s">
        <v>15</v>
      </c>
      <c r="R169" s="43"/>
      <c r="T169" s="43"/>
      <c r="U169" s="43"/>
    </row>
    <row r="170" spans="1:21" s="7" customFormat="1">
      <c r="A170" s="85"/>
      <c r="B170" s="85"/>
      <c r="C170" s="85"/>
      <c r="D170" s="96" t="s">
        <v>9</v>
      </c>
      <c r="E170" s="97"/>
      <c r="F170" s="13">
        <v>90000</v>
      </c>
      <c r="G170" s="11">
        <v>0</v>
      </c>
      <c r="H170" s="12">
        <f>F170+G170</f>
        <v>90000</v>
      </c>
      <c r="I170" s="55">
        <v>0</v>
      </c>
      <c r="J170" s="104"/>
      <c r="K170" s="78"/>
      <c r="L170" s="78"/>
      <c r="M170" s="78"/>
      <c r="N170" s="81"/>
      <c r="O170" s="175"/>
      <c r="P170" s="92"/>
      <c r="R170" s="43"/>
      <c r="T170" s="43"/>
      <c r="U170" s="43"/>
    </row>
    <row r="171" spans="1:21" s="7" customFormat="1" ht="14.4" customHeight="1">
      <c r="A171" s="85"/>
      <c r="B171" s="85"/>
      <c r="C171" s="85"/>
      <c r="D171" s="96" t="s">
        <v>16</v>
      </c>
      <c r="E171" s="97"/>
      <c r="F171" s="13">
        <v>39000</v>
      </c>
      <c r="G171" s="12">
        <v>0</v>
      </c>
      <c r="H171" s="12">
        <f>F171+G171</f>
        <v>39000</v>
      </c>
      <c r="I171" s="55">
        <v>0</v>
      </c>
      <c r="J171" s="104"/>
      <c r="K171" s="78"/>
      <c r="L171" s="78"/>
      <c r="M171" s="78"/>
      <c r="N171" s="81"/>
      <c r="O171" s="175"/>
      <c r="P171" s="92"/>
      <c r="R171" s="43"/>
      <c r="T171" s="43"/>
      <c r="U171" s="43"/>
    </row>
    <row r="172" spans="1:21" s="7" customFormat="1" ht="28.2" customHeight="1">
      <c r="A172" s="85"/>
      <c r="B172" s="85"/>
      <c r="C172" s="85"/>
      <c r="D172" s="144" t="s">
        <v>227</v>
      </c>
      <c r="E172" s="145"/>
      <c r="F172" s="13">
        <v>19200</v>
      </c>
      <c r="G172" s="12">
        <v>0</v>
      </c>
      <c r="H172" s="12">
        <f>F172+G172</f>
        <v>19200</v>
      </c>
      <c r="I172" s="55">
        <v>0</v>
      </c>
      <c r="J172" s="95"/>
      <c r="K172" s="79"/>
      <c r="L172" s="79"/>
      <c r="M172" s="79"/>
      <c r="N172" s="82"/>
      <c r="O172" s="174"/>
      <c r="P172" s="92"/>
      <c r="R172" s="43"/>
      <c r="T172" s="43"/>
      <c r="U172" s="43"/>
    </row>
    <row r="173" spans="1:21" s="7" customFormat="1" ht="131.25" customHeight="1">
      <c r="A173" s="171" t="s">
        <v>292</v>
      </c>
      <c r="B173" s="87" t="s">
        <v>293</v>
      </c>
      <c r="C173" s="87" t="s">
        <v>294</v>
      </c>
      <c r="D173" s="52" t="s">
        <v>295</v>
      </c>
      <c r="E173" s="74" t="s">
        <v>303</v>
      </c>
      <c r="F173" s="13">
        <f>F174</f>
        <v>0</v>
      </c>
      <c r="G173" s="13">
        <f t="shared" ref="G173:I173" si="29">G174</f>
        <v>0</v>
      </c>
      <c r="H173" s="13">
        <f t="shared" si="29"/>
        <v>0</v>
      </c>
      <c r="I173" s="56">
        <f t="shared" si="29"/>
        <v>46120.3</v>
      </c>
      <c r="J173" s="77" t="s">
        <v>296</v>
      </c>
      <c r="K173" s="77">
        <v>0</v>
      </c>
      <c r="L173" s="77">
        <v>0</v>
      </c>
      <c r="M173" s="77">
        <v>0</v>
      </c>
      <c r="N173" s="77">
        <v>0</v>
      </c>
      <c r="O173" s="176">
        <v>19</v>
      </c>
      <c r="P173" s="77" t="s">
        <v>15</v>
      </c>
      <c r="R173" s="43"/>
      <c r="T173" s="43"/>
      <c r="U173" s="43"/>
    </row>
    <row r="174" spans="1:21" s="7" customFormat="1" ht="28.2" customHeight="1">
      <c r="A174" s="172"/>
      <c r="B174" s="86"/>
      <c r="C174" s="86"/>
      <c r="D174" s="96" t="s">
        <v>17</v>
      </c>
      <c r="E174" s="97"/>
      <c r="F174" s="13">
        <v>0</v>
      </c>
      <c r="G174" s="14">
        <v>0</v>
      </c>
      <c r="H174" s="14">
        <v>0</v>
      </c>
      <c r="I174" s="55">
        <v>46120.3</v>
      </c>
      <c r="J174" s="79"/>
      <c r="K174" s="79"/>
      <c r="L174" s="79"/>
      <c r="M174" s="79"/>
      <c r="N174" s="79"/>
      <c r="O174" s="177"/>
      <c r="P174" s="79"/>
      <c r="R174" s="43"/>
      <c r="T174" s="43"/>
      <c r="U174" s="43"/>
    </row>
    <row r="175" spans="1:21" s="7" customFormat="1" ht="106.2" customHeight="1">
      <c r="A175" s="85" t="s">
        <v>83</v>
      </c>
      <c r="B175" s="85" t="s">
        <v>96</v>
      </c>
      <c r="C175" s="85" t="s">
        <v>102</v>
      </c>
      <c r="D175" s="10" t="s">
        <v>98</v>
      </c>
      <c r="E175" s="10" t="s">
        <v>103</v>
      </c>
      <c r="F175" s="13">
        <f>SUM(F176:F177)</f>
        <v>680000</v>
      </c>
      <c r="G175" s="11">
        <f t="shared" ref="G175:I175" si="30">SUM(G176:G177)</f>
        <v>0</v>
      </c>
      <c r="H175" s="11">
        <f t="shared" si="30"/>
        <v>680000</v>
      </c>
      <c r="I175" s="56">
        <f t="shared" si="30"/>
        <v>602241.93999999994</v>
      </c>
      <c r="J175" s="15" t="s">
        <v>157</v>
      </c>
      <c r="K175" s="39">
        <v>90</v>
      </c>
      <c r="L175" s="16">
        <v>100</v>
      </c>
      <c r="M175" s="16">
        <v>0</v>
      </c>
      <c r="N175" s="17">
        <v>100</v>
      </c>
      <c r="O175" s="68">
        <v>41</v>
      </c>
      <c r="P175" s="92" t="s">
        <v>15</v>
      </c>
      <c r="R175" s="43"/>
      <c r="T175" s="43"/>
      <c r="U175" s="43"/>
    </row>
    <row r="176" spans="1:21" s="7" customFormat="1" ht="15" customHeight="1">
      <c r="A176" s="85"/>
      <c r="B176" s="85"/>
      <c r="C176" s="85"/>
      <c r="D176" s="98" t="s">
        <v>9</v>
      </c>
      <c r="E176" s="98"/>
      <c r="F176" s="13">
        <v>620000</v>
      </c>
      <c r="G176" s="12">
        <v>0</v>
      </c>
      <c r="H176" s="12">
        <f>F176+G176</f>
        <v>620000</v>
      </c>
      <c r="I176" s="55">
        <v>542241.93999999994</v>
      </c>
      <c r="J176" s="94" t="s">
        <v>262</v>
      </c>
      <c r="K176" s="118">
        <v>0</v>
      </c>
      <c r="L176" s="77">
        <v>8</v>
      </c>
      <c r="M176" s="77">
        <v>0</v>
      </c>
      <c r="N176" s="80">
        <v>8</v>
      </c>
      <c r="O176" s="173">
        <v>2</v>
      </c>
      <c r="P176" s="92"/>
      <c r="R176" s="43"/>
      <c r="T176" s="43"/>
      <c r="U176" s="43"/>
    </row>
    <row r="177" spans="1:21" s="7" customFormat="1" ht="27" customHeight="1">
      <c r="A177" s="85"/>
      <c r="B177" s="85"/>
      <c r="C177" s="85"/>
      <c r="D177" s="109" t="s">
        <v>254</v>
      </c>
      <c r="E177" s="110"/>
      <c r="F177" s="13">
        <v>60000</v>
      </c>
      <c r="G177" s="12">
        <v>0</v>
      </c>
      <c r="H177" s="12">
        <f>F177+G177</f>
        <v>60000</v>
      </c>
      <c r="I177" s="55">
        <v>60000</v>
      </c>
      <c r="J177" s="95"/>
      <c r="K177" s="114"/>
      <c r="L177" s="79"/>
      <c r="M177" s="79"/>
      <c r="N177" s="82"/>
      <c r="O177" s="174"/>
      <c r="P177" s="92"/>
      <c r="R177" s="43"/>
      <c r="T177" s="43"/>
      <c r="U177" s="43"/>
    </row>
    <row r="178" spans="1:21" s="7" customFormat="1" ht="118.95" customHeight="1">
      <c r="A178" s="108" t="s">
        <v>83</v>
      </c>
      <c r="B178" s="85" t="s">
        <v>96</v>
      </c>
      <c r="C178" s="85" t="s">
        <v>104</v>
      </c>
      <c r="D178" s="10" t="s">
        <v>98</v>
      </c>
      <c r="E178" s="25" t="s">
        <v>229</v>
      </c>
      <c r="F178" s="40">
        <f>SUM(F179:F180)</f>
        <v>1873</v>
      </c>
      <c r="G178" s="40">
        <f t="shared" ref="G178:I178" si="31">SUM(G179:G180)</f>
        <v>0</v>
      </c>
      <c r="H178" s="40">
        <f t="shared" si="31"/>
        <v>1873</v>
      </c>
      <c r="I178" s="66">
        <f t="shared" si="31"/>
        <v>1871.84</v>
      </c>
      <c r="J178" s="99" t="s">
        <v>105</v>
      </c>
      <c r="K178" s="131">
        <v>12</v>
      </c>
      <c r="L178" s="131">
        <v>15</v>
      </c>
      <c r="M178" s="131">
        <v>0</v>
      </c>
      <c r="N178" s="135">
        <v>15</v>
      </c>
      <c r="O178" s="180">
        <v>15</v>
      </c>
      <c r="P178" s="92" t="s">
        <v>15</v>
      </c>
      <c r="R178" s="43"/>
      <c r="T178" s="43"/>
      <c r="U178" s="43"/>
    </row>
    <row r="179" spans="1:21" s="7" customFormat="1" ht="13.95" customHeight="1">
      <c r="A179" s="108"/>
      <c r="B179" s="85"/>
      <c r="C179" s="85"/>
      <c r="D179" s="111" t="s">
        <v>17</v>
      </c>
      <c r="E179" s="112"/>
      <c r="F179" s="40">
        <v>0</v>
      </c>
      <c r="G179" s="40">
        <v>0</v>
      </c>
      <c r="H179" s="12">
        <v>0</v>
      </c>
      <c r="I179" s="55">
        <v>0</v>
      </c>
      <c r="J179" s="99"/>
      <c r="K179" s="131"/>
      <c r="L179" s="131"/>
      <c r="M179" s="131"/>
      <c r="N179" s="135"/>
      <c r="O179" s="180"/>
      <c r="P179" s="92"/>
      <c r="R179" s="43"/>
      <c r="T179" s="43"/>
      <c r="U179" s="43"/>
    </row>
    <row r="180" spans="1:21" s="7" customFormat="1">
      <c r="A180" s="108"/>
      <c r="B180" s="85"/>
      <c r="C180" s="85"/>
      <c r="D180" s="100" t="s">
        <v>255</v>
      </c>
      <c r="E180" s="100"/>
      <c r="F180" s="40">
        <v>1873</v>
      </c>
      <c r="G180" s="40">
        <v>0</v>
      </c>
      <c r="H180" s="12">
        <f>F180+G180</f>
        <v>1873</v>
      </c>
      <c r="I180" s="55">
        <v>1871.84</v>
      </c>
      <c r="J180" s="99"/>
      <c r="K180" s="131"/>
      <c r="L180" s="131"/>
      <c r="M180" s="131"/>
      <c r="N180" s="135"/>
      <c r="O180" s="180"/>
      <c r="P180" s="92"/>
      <c r="R180" s="43"/>
      <c r="T180" s="43"/>
      <c r="U180" s="43"/>
    </row>
    <row r="181" spans="1:21" s="7" customFormat="1" ht="109.95" customHeight="1">
      <c r="A181" s="87" t="s">
        <v>83</v>
      </c>
      <c r="B181" s="87" t="s">
        <v>96</v>
      </c>
      <c r="C181" s="87" t="s">
        <v>104</v>
      </c>
      <c r="D181" s="41" t="s">
        <v>98</v>
      </c>
      <c r="E181" s="25" t="s">
        <v>281</v>
      </c>
      <c r="F181" s="26">
        <f>F182</f>
        <v>91000</v>
      </c>
      <c r="G181" s="26">
        <f t="shared" ref="G181:I181" si="32">G182</f>
        <v>0</v>
      </c>
      <c r="H181" s="26">
        <f t="shared" si="32"/>
        <v>91000</v>
      </c>
      <c r="I181" s="64">
        <f t="shared" si="32"/>
        <v>88836.55</v>
      </c>
      <c r="J181" s="94" t="s">
        <v>105</v>
      </c>
      <c r="K181" s="77">
        <v>0</v>
      </c>
      <c r="L181" s="77">
        <v>10</v>
      </c>
      <c r="M181" s="77">
        <v>0</v>
      </c>
      <c r="N181" s="80">
        <v>10</v>
      </c>
      <c r="O181" s="173">
        <v>10</v>
      </c>
      <c r="P181" s="92" t="s">
        <v>15</v>
      </c>
      <c r="R181" s="43"/>
      <c r="T181" s="43"/>
      <c r="U181" s="43"/>
    </row>
    <row r="182" spans="1:21" s="7" customFormat="1">
      <c r="A182" s="86"/>
      <c r="B182" s="86"/>
      <c r="C182" s="86"/>
      <c r="D182" s="100" t="s">
        <v>17</v>
      </c>
      <c r="E182" s="100"/>
      <c r="F182" s="26">
        <v>91000</v>
      </c>
      <c r="G182" s="26">
        <v>0</v>
      </c>
      <c r="H182" s="12">
        <f>F182+G182</f>
        <v>91000</v>
      </c>
      <c r="I182" s="59">
        <v>88836.55</v>
      </c>
      <c r="J182" s="95"/>
      <c r="K182" s="79"/>
      <c r="L182" s="79"/>
      <c r="M182" s="79"/>
      <c r="N182" s="82"/>
      <c r="O182" s="174"/>
      <c r="P182" s="92"/>
      <c r="R182" s="43"/>
      <c r="T182" s="43"/>
      <c r="U182" s="43"/>
    </row>
    <row r="183" spans="1:21" s="7" customFormat="1" ht="82.2" customHeight="1">
      <c r="A183" s="108" t="s">
        <v>18</v>
      </c>
      <c r="B183" s="85" t="s">
        <v>51</v>
      </c>
      <c r="C183" s="85" t="s">
        <v>169</v>
      </c>
      <c r="D183" s="10" t="s">
        <v>75</v>
      </c>
      <c r="E183" s="25" t="s">
        <v>170</v>
      </c>
      <c r="F183" s="26">
        <f>SUM(F184:F185)</f>
        <v>100000</v>
      </c>
      <c r="G183" s="26">
        <f t="shared" ref="G183:I183" si="33">SUM(G184:G185)</f>
        <v>0</v>
      </c>
      <c r="H183" s="26">
        <f t="shared" si="33"/>
        <v>100000</v>
      </c>
      <c r="I183" s="64">
        <f t="shared" si="33"/>
        <v>0</v>
      </c>
      <c r="J183" s="99" t="s">
        <v>233</v>
      </c>
      <c r="K183" s="92">
        <v>15</v>
      </c>
      <c r="L183" s="92">
        <v>20</v>
      </c>
      <c r="M183" s="92">
        <v>0</v>
      </c>
      <c r="N183" s="93">
        <v>20</v>
      </c>
      <c r="O183" s="167">
        <v>0</v>
      </c>
      <c r="P183" s="92" t="s">
        <v>15</v>
      </c>
      <c r="R183" s="43"/>
      <c r="T183" s="43"/>
      <c r="U183" s="43"/>
    </row>
    <row r="184" spans="1:21" s="7" customFormat="1">
      <c r="A184" s="108"/>
      <c r="B184" s="85"/>
      <c r="C184" s="85"/>
      <c r="D184" s="100" t="s">
        <v>9</v>
      </c>
      <c r="E184" s="100"/>
      <c r="F184" s="26">
        <v>0</v>
      </c>
      <c r="G184" s="26">
        <v>0</v>
      </c>
      <c r="H184" s="12">
        <f>F184+G184</f>
        <v>0</v>
      </c>
      <c r="I184" s="55">
        <v>0</v>
      </c>
      <c r="J184" s="99"/>
      <c r="K184" s="92"/>
      <c r="L184" s="92"/>
      <c r="M184" s="92"/>
      <c r="N184" s="93"/>
      <c r="O184" s="167"/>
      <c r="P184" s="92"/>
      <c r="R184" s="43"/>
      <c r="T184" s="43"/>
      <c r="U184" s="43"/>
    </row>
    <row r="185" spans="1:21" s="7" customFormat="1" ht="30.6" customHeight="1">
      <c r="A185" s="108"/>
      <c r="B185" s="85"/>
      <c r="C185" s="85"/>
      <c r="D185" s="109" t="s">
        <v>254</v>
      </c>
      <c r="E185" s="110"/>
      <c r="F185" s="26">
        <v>100000</v>
      </c>
      <c r="G185" s="26">
        <v>0</v>
      </c>
      <c r="H185" s="12">
        <f>F185+G185</f>
        <v>100000</v>
      </c>
      <c r="I185" s="55">
        <v>0</v>
      </c>
      <c r="J185" s="99"/>
      <c r="K185" s="92"/>
      <c r="L185" s="92"/>
      <c r="M185" s="92"/>
      <c r="N185" s="93"/>
      <c r="O185" s="167"/>
      <c r="P185" s="92"/>
      <c r="R185" s="43"/>
      <c r="T185" s="43"/>
      <c r="U185" s="43"/>
    </row>
    <row r="186" spans="1:21" s="7" customFormat="1" ht="120" customHeight="1">
      <c r="A186" s="85" t="s">
        <v>10</v>
      </c>
      <c r="B186" s="85" t="s">
        <v>57</v>
      </c>
      <c r="C186" s="85" t="s">
        <v>106</v>
      </c>
      <c r="D186" s="10" t="s">
        <v>107</v>
      </c>
      <c r="E186" s="10" t="s">
        <v>108</v>
      </c>
      <c r="F186" s="13">
        <f>SUM(F187:F192)</f>
        <v>6483938</v>
      </c>
      <c r="G186" s="11">
        <f t="shared" ref="G186:I186" si="34">SUM(G187:G192)</f>
        <v>-56200</v>
      </c>
      <c r="H186" s="11">
        <f t="shared" si="34"/>
        <v>6427738</v>
      </c>
      <c r="I186" s="56">
        <f t="shared" si="34"/>
        <v>6132030.5800000001</v>
      </c>
      <c r="J186" s="99" t="s">
        <v>158</v>
      </c>
      <c r="K186" s="92">
        <v>413</v>
      </c>
      <c r="L186" s="92">
        <v>413</v>
      </c>
      <c r="M186" s="92">
        <v>0</v>
      </c>
      <c r="N186" s="93">
        <v>413</v>
      </c>
      <c r="O186" s="167">
        <v>413</v>
      </c>
      <c r="P186" s="92" t="s">
        <v>15</v>
      </c>
      <c r="R186" s="43"/>
      <c r="T186" s="43"/>
      <c r="U186" s="43"/>
    </row>
    <row r="187" spans="1:21" s="7" customFormat="1">
      <c r="A187" s="85"/>
      <c r="B187" s="85"/>
      <c r="C187" s="85"/>
      <c r="D187" s="98" t="s">
        <v>9</v>
      </c>
      <c r="E187" s="98"/>
      <c r="F187" s="13">
        <v>1290000</v>
      </c>
      <c r="G187" s="12">
        <v>-56200</v>
      </c>
      <c r="H187" s="12">
        <f>F187+G187</f>
        <v>1233800</v>
      </c>
      <c r="I187" s="55">
        <v>938092.36</v>
      </c>
      <c r="J187" s="99"/>
      <c r="K187" s="92"/>
      <c r="L187" s="92"/>
      <c r="M187" s="92"/>
      <c r="N187" s="93"/>
      <c r="O187" s="167"/>
      <c r="P187" s="92"/>
      <c r="R187" s="43"/>
      <c r="T187" s="43"/>
      <c r="U187" s="43"/>
    </row>
    <row r="188" spans="1:21" s="7" customFormat="1">
      <c r="A188" s="85"/>
      <c r="B188" s="85"/>
      <c r="C188" s="85"/>
      <c r="D188" s="98" t="s">
        <v>254</v>
      </c>
      <c r="E188" s="98"/>
      <c r="F188" s="13">
        <v>4361288</v>
      </c>
      <c r="G188" s="12">
        <v>0</v>
      </c>
      <c r="H188" s="12">
        <f>F188+G188</f>
        <v>4361288</v>
      </c>
      <c r="I188" s="55">
        <v>4361288</v>
      </c>
      <c r="J188" s="99"/>
      <c r="K188" s="92"/>
      <c r="L188" s="92"/>
      <c r="M188" s="92"/>
      <c r="N188" s="93"/>
      <c r="O188" s="167"/>
      <c r="P188" s="92"/>
      <c r="R188" s="43"/>
      <c r="T188" s="43"/>
      <c r="U188" s="43"/>
    </row>
    <row r="189" spans="1:21" s="7" customFormat="1" ht="15" customHeight="1">
      <c r="A189" s="85"/>
      <c r="B189" s="85"/>
      <c r="C189" s="85"/>
      <c r="D189" s="96" t="s">
        <v>16</v>
      </c>
      <c r="E189" s="97"/>
      <c r="F189" s="13">
        <v>351500</v>
      </c>
      <c r="G189" s="12">
        <v>0</v>
      </c>
      <c r="H189" s="12">
        <f>F189+G189</f>
        <v>351500</v>
      </c>
      <c r="I189" s="55">
        <v>351500</v>
      </c>
      <c r="J189" s="99"/>
      <c r="K189" s="92"/>
      <c r="L189" s="92"/>
      <c r="M189" s="92"/>
      <c r="N189" s="93"/>
      <c r="O189" s="167"/>
      <c r="P189" s="92"/>
      <c r="R189" s="43"/>
      <c r="T189" s="43"/>
      <c r="U189" s="43"/>
    </row>
    <row r="190" spans="1:21" s="7" customFormat="1" ht="28.95" customHeight="1">
      <c r="A190" s="85"/>
      <c r="B190" s="85"/>
      <c r="C190" s="85"/>
      <c r="D190" s="96" t="s">
        <v>227</v>
      </c>
      <c r="E190" s="97"/>
      <c r="F190" s="13">
        <v>481150</v>
      </c>
      <c r="G190" s="12">
        <v>0</v>
      </c>
      <c r="H190" s="12">
        <f>F190+G190</f>
        <v>481150</v>
      </c>
      <c r="I190" s="55">
        <v>481150.22</v>
      </c>
      <c r="J190" s="99"/>
      <c r="K190" s="92"/>
      <c r="L190" s="92"/>
      <c r="M190" s="92"/>
      <c r="N190" s="93"/>
      <c r="O190" s="167"/>
      <c r="P190" s="92"/>
      <c r="R190" s="43"/>
      <c r="T190" s="43"/>
      <c r="U190" s="43"/>
    </row>
    <row r="191" spans="1:21" s="7" customFormat="1" ht="16.2" customHeight="1">
      <c r="A191" s="85"/>
      <c r="B191" s="85"/>
      <c r="C191" s="85"/>
      <c r="D191" s="98" t="s">
        <v>17</v>
      </c>
      <c r="E191" s="98"/>
      <c r="F191" s="75">
        <v>0</v>
      </c>
      <c r="G191" s="76">
        <v>0</v>
      </c>
      <c r="H191" s="76">
        <v>0</v>
      </c>
      <c r="I191" s="72">
        <v>0</v>
      </c>
      <c r="J191" s="99"/>
      <c r="K191" s="92"/>
      <c r="L191" s="92"/>
      <c r="M191" s="92"/>
      <c r="N191" s="93"/>
      <c r="O191" s="167"/>
      <c r="P191" s="92"/>
      <c r="R191" s="43"/>
      <c r="T191" s="43"/>
      <c r="U191" s="43"/>
    </row>
    <row r="192" spans="1:21" s="7" customFormat="1" ht="15" customHeight="1">
      <c r="A192" s="85"/>
      <c r="B192" s="85"/>
      <c r="C192" s="85"/>
      <c r="D192" s="111" t="s">
        <v>38</v>
      </c>
      <c r="E192" s="112"/>
      <c r="F192" s="13">
        <v>0</v>
      </c>
      <c r="G192" s="12">
        <v>0</v>
      </c>
      <c r="H192" s="12">
        <f>F192+G192</f>
        <v>0</v>
      </c>
      <c r="I192" s="55">
        <v>0</v>
      </c>
      <c r="J192" s="99"/>
      <c r="K192" s="92"/>
      <c r="L192" s="92"/>
      <c r="M192" s="92"/>
      <c r="N192" s="93"/>
      <c r="O192" s="167"/>
      <c r="P192" s="92"/>
      <c r="R192" s="43"/>
      <c r="T192" s="43"/>
      <c r="U192" s="43"/>
    </row>
    <row r="193" spans="1:21" s="7" customFormat="1">
      <c r="A193" s="85" t="s">
        <v>10</v>
      </c>
      <c r="B193" s="85" t="s">
        <v>11</v>
      </c>
      <c r="C193" s="85" t="s">
        <v>106</v>
      </c>
      <c r="D193" s="85" t="s">
        <v>13</v>
      </c>
      <c r="E193" s="85" t="s">
        <v>109</v>
      </c>
      <c r="F193" s="83">
        <f>SUM(F195:F195)</f>
        <v>0</v>
      </c>
      <c r="G193" s="103">
        <f>SUM(G195:G195)</f>
        <v>0</v>
      </c>
      <c r="H193" s="103">
        <f>SUM(H195:H195)</f>
        <v>0</v>
      </c>
      <c r="I193" s="152">
        <f>SUM(I195:I195)</f>
        <v>0</v>
      </c>
      <c r="J193" s="99" t="s">
        <v>159</v>
      </c>
      <c r="K193" s="92">
        <v>0</v>
      </c>
      <c r="L193" s="92">
        <v>0</v>
      </c>
      <c r="M193" s="92">
        <v>0</v>
      </c>
      <c r="N193" s="93">
        <v>0</v>
      </c>
      <c r="O193" s="167">
        <v>0</v>
      </c>
      <c r="P193" s="92" t="s">
        <v>15</v>
      </c>
      <c r="R193" s="43"/>
      <c r="T193" s="43"/>
      <c r="U193" s="43"/>
    </row>
    <row r="194" spans="1:21" s="7" customFormat="1" ht="63.6" customHeight="1">
      <c r="A194" s="85"/>
      <c r="B194" s="85"/>
      <c r="C194" s="85"/>
      <c r="D194" s="85"/>
      <c r="E194" s="85"/>
      <c r="F194" s="84"/>
      <c r="G194" s="103"/>
      <c r="H194" s="103"/>
      <c r="I194" s="152"/>
      <c r="J194" s="99"/>
      <c r="K194" s="92"/>
      <c r="L194" s="92"/>
      <c r="M194" s="92"/>
      <c r="N194" s="93"/>
      <c r="O194" s="167"/>
      <c r="P194" s="92"/>
      <c r="R194" s="43"/>
      <c r="T194" s="43"/>
      <c r="U194" s="43"/>
    </row>
    <row r="195" spans="1:21" s="7" customFormat="1" ht="18.75" customHeight="1">
      <c r="A195" s="87"/>
      <c r="B195" s="87"/>
      <c r="C195" s="87"/>
      <c r="D195" s="133" t="s">
        <v>17</v>
      </c>
      <c r="E195" s="133"/>
      <c r="F195" s="31">
        <v>0</v>
      </c>
      <c r="G195" s="24">
        <v>0</v>
      </c>
      <c r="H195" s="24">
        <f>F195+G195</f>
        <v>0</v>
      </c>
      <c r="I195" s="63">
        <v>0</v>
      </c>
      <c r="J195" s="94"/>
      <c r="K195" s="77"/>
      <c r="L195" s="77"/>
      <c r="M195" s="77"/>
      <c r="N195" s="80"/>
      <c r="O195" s="173"/>
      <c r="P195" s="77"/>
      <c r="R195" s="43"/>
      <c r="T195" s="43"/>
      <c r="U195" s="43"/>
    </row>
    <row r="196" spans="1:21" s="8" customFormat="1" ht="50.4" customHeight="1">
      <c r="A196" s="85" t="s">
        <v>10</v>
      </c>
      <c r="B196" s="85" t="s">
        <v>29</v>
      </c>
      <c r="C196" s="85" t="s">
        <v>106</v>
      </c>
      <c r="D196" s="85" t="s">
        <v>29</v>
      </c>
      <c r="E196" s="85" t="s">
        <v>110</v>
      </c>
      <c r="F196" s="83">
        <f>SUM(F198:F200)</f>
        <v>458000</v>
      </c>
      <c r="G196" s="103">
        <f t="shared" ref="G196:H196" si="35">SUM(G198:G200)</f>
        <v>0</v>
      </c>
      <c r="H196" s="103">
        <f t="shared" si="35"/>
        <v>458000</v>
      </c>
      <c r="I196" s="152">
        <f t="shared" ref="I196" si="36">SUM(I198:I200)</f>
        <v>0</v>
      </c>
      <c r="J196" s="15" t="s">
        <v>111</v>
      </c>
      <c r="K196" s="16">
        <v>1</v>
      </c>
      <c r="L196" s="16">
        <v>1</v>
      </c>
      <c r="M196" s="16">
        <v>0</v>
      </c>
      <c r="N196" s="16">
        <v>1</v>
      </c>
      <c r="O196" s="70">
        <v>0</v>
      </c>
      <c r="P196" s="92" t="s">
        <v>15</v>
      </c>
      <c r="R196" s="43"/>
      <c r="T196" s="43"/>
      <c r="U196" s="51"/>
    </row>
    <row r="197" spans="1:21" s="8" customFormat="1" ht="28.95" customHeight="1">
      <c r="A197" s="85"/>
      <c r="B197" s="85"/>
      <c r="C197" s="85"/>
      <c r="D197" s="85"/>
      <c r="E197" s="85"/>
      <c r="F197" s="84"/>
      <c r="G197" s="103"/>
      <c r="H197" s="103"/>
      <c r="I197" s="152"/>
      <c r="J197" s="99" t="s">
        <v>112</v>
      </c>
      <c r="K197" s="92">
        <v>0</v>
      </c>
      <c r="L197" s="92">
        <v>0</v>
      </c>
      <c r="M197" s="92">
        <v>0</v>
      </c>
      <c r="N197" s="92">
        <v>0</v>
      </c>
      <c r="O197" s="189">
        <v>0</v>
      </c>
      <c r="P197" s="92"/>
      <c r="R197" s="43"/>
      <c r="T197" s="43"/>
      <c r="U197" s="51"/>
    </row>
    <row r="198" spans="1:21" s="8" customFormat="1">
      <c r="A198" s="85"/>
      <c r="B198" s="85"/>
      <c r="C198" s="85"/>
      <c r="D198" s="98" t="s">
        <v>9</v>
      </c>
      <c r="E198" s="98"/>
      <c r="F198" s="13">
        <v>0</v>
      </c>
      <c r="G198" s="12">
        <v>0</v>
      </c>
      <c r="H198" s="12">
        <f>F198+G198</f>
        <v>0</v>
      </c>
      <c r="I198" s="55">
        <v>0</v>
      </c>
      <c r="J198" s="99"/>
      <c r="K198" s="92"/>
      <c r="L198" s="92"/>
      <c r="M198" s="92"/>
      <c r="N198" s="92"/>
      <c r="O198" s="189"/>
      <c r="P198" s="92"/>
      <c r="R198" s="43"/>
      <c r="T198" s="43"/>
      <c r="U198" s="51"/>
    </row>
    <row r="199" spans="1:21" s="8" customFormat="1" ht="28.95" customHeight="1">
      <c r="A199" s="85"/>
      <c r="B199" s="85"/>
      <c r="C199" s="85"/>
      <c r="D199" s="109" t="s">
        <v>254</v>
      </c>
      <c r="E199" s="110"/>
      <c r="F199" s="42">
        <v>0</v>
      </c>
      <c r="G199" s="12">
        <v>0</v>
      </c>
      <c r="H199" s="12">
        <f>F199+G199</f>
        <v>0</v>
      </c>
      <c r="I199" s="55">
        <v>0</v>
      </c>
      <c r="J199" s="99"/>
      <c r="K199" s="92"/>
      <c r="L199" s="92"/>
      <c r="M199" s="92"/>
      <c r="N199" s="92"/>
      <c r="O199" s="189"/>
      <c r="P199" s="92"/>
      <c r="R199" s="43"/>
      <c r="T199" s="43"/>
      <c r="U199" s="51"/>
    </row>
    <row r="200" spans="1:21" s="8" customFormat="1" ht="13.95" customHeight="1">
      <c r="A200" s="85"/>
      <c r="B200" s="85"/>
      <c r="C200" s="85"/>
      <c r="D200" s="98" t="s">
        <v>17</v>
      </c>
      <c r="E200" s="98"/>
      <c r="F200" s="13">
        <v>458000</v>
      </c>
      <c r="G200" s="12">
        <v>0</v>
      </c>
      <c r="H200" s="12">
        <f>F200+G200</f>
        <v>458000</v>
      </c>
      <c r="I200" s="55">
        <v>0</v>
      </c>
      <c r="J200" s="99"/>
      <c r="K200" s="92"/>
      <c r="L200" s="92"/>
      <c r="M200" s="92"/>
      <c r="N200" s="92"/>
      <c r="O200" s="189"/>
      <c r="P200" s="92"/>
      <c r="R200" s="43"/>
      <c r="T200" s="43"/>
      <c r="U200" s="51"/>
    </row>
    <row r="201" spans="1:21" s="7" customFormat="1" ht="59.4" customHeight="1">
      <c r="A201" s="85" t="s">
        <v>10</v>
      </c>
      <c r="B201" s="85" t="s">
        <v>113</v>
      </c>
      <c r="C201" s="85" t="s">
        <v>106</v>
      </c>
      <c r="D201" s="85" t="s">
        <v>29</v>
      </c>
      <c r="E201" s="85" t="s">
        <v>196</v>
      </c>
      <c r="F201" s="83">
        <f>SUM(F203:F205)</f>
        <v>694105</v>
      </c>
      <c r="G201" s="103">
        <f t="shared" ref="G201:H201" si="37">SUM(G203:G205)</f>
        <v>0</v>
      </c>
      <c r="H201" s="103">
        <f t="shared" si="37"/>
        <v>694105</v>
      </c>
      <c r="I201" s="152">
        <f t="shared" ref="I201" si="38">SUM(I203:I205)</f>
        <v>693783.25</v>
      </c>
      <c r="J201" s="94" t="s">
        <v>234</v>
      </c>
      <c r="K201" s="77">
        <v>0</v>
      </c>
      <c r="L201" s="77">
        <v>71.77</v>
      </c>
      <c r="M201" s="77">
        <v>0</v>
      </c>
      <c r="N201" s="80">
        <v>71.77</v>
      </c>
      <c r="O201" s="173">
        <v>71.77</v>
      </c>
      <c r="P201" s="92" t="s">
        <v>15</v>
      </c>
      <c r="R201" s="43"/>
      <c r="T201" s="43"/>
      <c r="U201" s="43"/>
    </row>
    <row r="202" spans="1:21" s="7" customFormat="1" ht="14.4" customHeight="1">
      <c r="A202" s="85"/>
      <c r="B202" s="85"/>
      <c r="C202" s="85"/>
      <c r="D202" s="85"/>
      <c r="E202" s="85"/>
      <c r="F202" s="84"/>
      <c r="G202" s="103"/>
      <c r="H202" s="103"/>
      <c r="I202" s="152"/>
      <c r="J202" s="104"/>
      <c r="K202" s="78"/>
      <c r="L202" s="78"/>
      <c r="M202" s="78"/>
      <c r="N202" s="81"/>
      <c r="O202" s="175"/>
      <c r="P202" s="92"/>
      <c r="R202" s="43"/>
      <c r="T202" s="43"/>
      <c r="U202" s="43"/>
    </row>
    <row r="203" spans="1:21" s="7" customFormat="1" ht="15.6" customHeight="1">
      <c r="A203" s="85"/>
      <c r="B203" s="85"/>
      <c r="C203" s="85"/>
      <c r="D203" s="98" t="s">
        <v>9</v>
      </c>
      <c r="E203" s="98"/>
      <c r="F203" s="13">
        <v>281500</v>
      </c>
      <c r="G203" s="11">
        <v>0</v>
      </c>
      <c r="H203" s="12">
        <f>F203+G203</f>
        <v>281500</v>
      </c>
      <c r="I203" s="55">
        <v>281245.11</v>
      </c>
      <c r="J203" s="104"/>
      <c r="K203" s="78"/>
      <c r="L203" s="78"/>
      <c r="M203" s="78"/>
      <c r="N203" s="81"/>
      <c r="O203" s="175"/>
      <c r="P203" s="92"/>
      <c r="R203" s="43"/>
      <c r="T203" s="43"/>
      <c r="U203" s="43"/>
    </row>
    <row r="204" spans="1:21" s="7" customFormat="1" ht="13.95" customHeight="1">
      <c r="A204" s="85"/>
      <c r="B204" s="85"/>
      <c r="C204" s="85"/>
      <c r="D204" s="98" t="s">
        <v>17</v>
      </c>
      <c r="E204" s="98"/>
      <c r="F204" s="13">
        <v>304050</v>
      </c>
      <c r="G204" s="11">
        <v>0</v>
      </c>
      <c r="H204" s="12">
        <f>F204+G204</f>
        <v>304050</v>
      </c>
      <c r="I204" s="55">
        <v>303982.73</v>
      </c>
      <c r="J204" s="104"/>
      <c r="K204" s="78"/>
      <c r="L204" s="78"/>
      <c r="M204" s="78"/>
      <c r="N204" s="81"/>
      <c r="O204" s="175"/>
      <c r="P204" s="92"/>
      <c r="R204" s="43"/>
      <c r="T204" s="43"/>
      <c r="U204" s="43"/>
    </row>
    <row r="205" spans="1:21" s="7" customFormat="1" ht="28.95" customHeight="1">
      <c r="A205" s="85"/>
      <c r="B205" s="85"/>
      <c r="C205" s="85"/>
      <c r="D205" s="109" t="s">
        <v>255</v>
      </c>
      <c r="E205" s="110"/>
      <c r="F205" s="13">
        <v>108555</v>
      </c>
      <c r="G205" s="11">
        <v>0</v>
      </c>
      <c r="H205" s="12">
        <f>F205+G205</f>
        <v>108555</v>
      </c>
      <c r="I205" s="55">
        <v>108555.41</v>
      </c>
      <c r="J205" s="95"/>
      <c r="K205" s="79"/>
      <c r="L205" s="79"/>
      <c r="M205" s="79"/>
      <c r="N205" s="82"/>
      <c r="O205" s="174"/>
      <c r="P205" s="92"/>
      <c r="R205" s="43"/>
      <c r="T205" s="43"/>
      <c r="U205" s="43"/>
    </row>
    <row r="206" spans="1:21" s="7" customFormat="1" ht="72" customHeight="1">
      <c r="A206" s="85" t="s">
        <v>10</v>
      </c>
      <c r="B206" s="85" t="s">
        <v>113</v>
      </c>
      <c r="C206" s="85" t="s">
        <v>106</v>
      </c>
      <c r="D206" s="85" t="s">
        <v>29</v>
      </c>
      <c r="E206" s="85" t="s">
        <v>172</v>
      </c>
      <c r="F206" s="83">
        <f>SUM(F208:F209)</f>
        <v>40000</v>
      </c>
      <c r="G206" s="103">
        <f t="shared" ref="G206:H206" si="39">SUM(G208:G209)</f>
        <v>0</v>
      </c>
      <c r="H206" s="103">
        <f t="shared" si="39"/>
        <v>40000</v>
      </c>
      <c r="I206" s="152">
        <f t="shared" ref="I206" si="40">SUM(I208:I209)</f>
        <v>38847.089999999997</v>
      </c>
      <c r="J206" s="94" t="s">
        <v>234</v>
      </c>
      <c r="K206" s="77">
        <v>0</v>
      </c>
      <c r="L206" s="77">
        <v>54.08</v>
      </c>
      <c r="M206" s="77">
        <v>0</v>
      </c>
      <c r="N206" s="80">
        <v>54.08</v>
      </c>
      <c r="O206" s="173">
        <v>54.08</v>
      </c>
      <c r="P206" s="92" t="s">
        <v>15</v>
      </c>
      <c r="R206" s="43"/>
      <c r="T206" s="43"/>
      <c r="U206" s="43"/>
    </row>
    <row r="207" spans="1:21" s="7" customFormat="1" ht="18.600000000000001" customHeight="1">
      <c r="A207" s="85"/>
      <c r="B207" s="85"/>
      <c r="C207" s="85"/>
      <c r="D207" s="85"/>
      <c r="E207" s="85"/>
      <c r="F207" s="84"/>
      <c r="G207" s="103"/>
      <c r="H207" s="103"/>
      <c r="I207" s="152"/>
      <c r="J207" s="104"/>
      <c r="K207" s="78"/>
      <c r="L207" s="78"/>
      <c r="M207" s="78"/>
      <c r="N207" s="81"/>
      <c r="O207" s="175"/>
      <c r="P207" s="92"/>
      <c r="R207" s="43"/>
      <c r="T207" s="43"/>
      <c r="U207" s="43"/>
    </row>
    <row r="208" spans="1:21" s="7" customFormat="1" ht="13.95" customHeight="1">
      <c r="A208" s="85"/>
      <c r="B208" s="85"/>
      <c r="C208" s="85"/>
      <c r="D208" s="98" t="s">
        <v>9</v>
      </c>
      <c r="E208" s="98"/>
      <c r="F208" s="13">
        <v>11000</v>
      </c>
      <c r="G208" s="11">
        <v>0</v>
      </c>
      <c r="H208" s="12">
        <f>F208+G208</f>
        <v>11000</v>
      </c>
      <c r="I208" s="55">
        <v>10540.81</v>
      </c>
      <c r="J208" s="104"/>
      <c r="K208" s="78"/>
      <c r="L208" s="78"/>
      <c r="M208" s="78"/>
      <c r="N208" s="81"/>
      <c r="O208" s="175"/>
      <c r="P208" s="92"/>
      <c r="R208" s="43"/>
      <c r="T208" s="43"/>
      <c r="U208" s="43"/>
    </row>
    <row r="209" spans="1:21" s="7" customFormat="1" ht="14.4" customHeight="1">
      <c r="A209" s="85"/>
      <c r="B209" s="85"/>
      <c r="C209" s="85"/>
      <c r="D209" s="98" t="s">
        <v>17</v>
      </c>
      <c r="E209" s="98"/>
      <c r="F209" s="13">
        <v>29000</v>
      </c>
      <c r="G209" s="11">
        <v>0</v>
      </c>
      <c r="H209" s="12">
        <f>F209+G209</f>
        <v>29000</v>
      </c>
      <c r="I209" s="55">
        <v>28306.28</v>
      </c>
      <c r="J209" s="95"/>
      <c r="K209" s="79"/>
      <c r="L209" s="79"/>
      <c r="M209" s="79"/>
      <c r="N209" s="82"/>
      <c r="O209" s="174"/>
      <c r="P209" s="92"/>
      <c r="R209" s="43"/>
      <c r="T209" s="43"/>
      <c r="U209" s="43"/>
    </row>
    <row r="210" spans="1:21" s="7" customFormat="1" ht="61.2" customHeight="1">
      <c r="A210" s="85" t="s">
        <v>10</v>
      </c>
      <c r="B210" s="85" t="s">
        <v>113</v>
      </c>
      <c r="C210" s="85" t="s">
        <v>106</v>
      </c>
      <c r="D210" s="85" t="s">
        <v>29</v>
      </c>
      <c r="E210" s="85" t="s">
        <v>171</v>
      </c>
      <c r="F210" s="83">
        <f>SUM(F212:F213)</f>
        <v>1261000</v>
      </c>
      <c r="G210" s="103">
        <f>SUM(G212:G213)</f>
        <v>0</v>
      </c>
      <c r="H210" s="103">
        <f>SUM(H212:H213)</f>
        <v>1261000</v>
      </c>
      <c r="I210" s="152">
        <f>SUM(I212:I213)</f>
        <v>1105928.45</v>
      </c>
      <c r="J210" s="94" t="s">
        <v>235</v>
      </c>
      <c r="K210" s="77">
        <v>0</v>
      </c>
      <c r="L210" s="77">
        <v>53.84</v>
      </c>
      <c r="M210" s="77">
        <v>0</v>
      </c>
      <c r="N210" s="80">
        <v>53.84</v>
      </c>
      <c r="O210" s="173">
        <v>53.84</v>
      </c>
      <c r="P210" s="92" t="s">
        <v>15</v>
      </c>
      <c r="R210" s="43"/>
      <c r="T210" s="43"/>
      <c r="U210" s="43"/>
    </row>
    <row r="211" spans="1:21" s="7" customFormat="1" ht="40.950000000000003" customHeight="1">
      <c r="A211" s="85"/>
      <c r="B211" s="85"/>
      <c r="C211" s="85"/>
      <c r="D211" s="85"/>
      <c r="E211" s="85"/>
      <c r="F211" s="84"/>
      <c r="G211" s="103"/>
      <c r="H211" s="103"/>
      <c r="I211" s="152"/>
      <c r="J211" s="104"/>
      <c r="K211" s="78"/>
      <c r="L211" s="78"/>
      <c r="M211" s="78"/>
      <c r="N211" s="81"/>
      <c r="O211" s="175"/>
      <c r="P211" s="92"/>
      <c r="R211" s="43"/>
      <c r="T211" s="43"/>
      <c r="U211" s="43"/>
    </row>
    <row r="212" spans="1:21" s="7" customFormat="1">
      <c r="A212" s="85"/>
      <c r="B212" s="85"/>
      <c r="C212" s="85"/>
      <c r="D212" s="96" t="s">
        <v>9</v>
      </c>
      <c r="E212" s="97"/>
      <c r="F212" s="13">
        <v>495000</v>
      </c>
      <c r="G212" s="11">
        <v>0</v>
      </c>
      <c r="H212" s="12">
        <f>F212+G212</f>
        <v>495000</v>
      </c>
      <c r="I212" s="55">
        <v>494703.25</v>
      </c>
      <c r="J212" s="104"/>
      <c r="K212" s="78"/>
      <c r="L212" s="78"/>
      <c r="M212" s="78"/>
      <c r="N212" s="81"/>
      <c r="O212" s="175"/>
      <c r="P212" s="92"/>
      <c r="R212" s="43"/>
      <c r="T212" s="43"/>
      <c r="U212" s="43"/>
    </row>
    <row r="213" spans="1:21" s="7" customFormat="1" ht="14.4" customHeight="1">
      <c r="A213" s="85"/>
      <c r="B213" s="85"/>
      <c r="C213" s="85"/>
      <c r="D213" s="98" t="s">
        <v>17</v>
      </c>
      <c r="E213" s="98"/>
      <c r="F213" s="13">
        <v>766000</v>
      </c>
      <c r="G213" s="11">
        <v>0</v>
      </c>
      <c r="H213" s="12">
        <f>F213+G213</f>
        <v>766000</v>
      </c>
      <c r="I213" s="55">
        <v>611225.19999999995</v>
      </c>
      <c r="J213" s="95"/>
      <c r="K213" s="79"/>
      <c r="L213" s="79"/>
      <c r="M213" s="79"/>
      <c r="N213" s="82"/>
      <c r="O213" s="174"/>
      <c r="P213" s="92"/>
      <c r="R213" s="43"/>
      <c r="T213" s="43"/>
      <c r="U213" s="43"/>
    </row>
    <row r="214" spans="1:21" s="7" customFormat="1">
      <c r="A214" s="85" t="s">
        <v>10</v>
      </c>
      <c r="B214" s="85" t="s">
        <v>113</v>
      </c>
      <c r="C214" s="85" t="s">
        <v>106</v>
      </c>
      <c r="D214" s="85" t="s">
        <v>29</v>
      </c>
      <c r="E214" s="85" t="s">
        <v>173</v>
      </c>
      <c r="F214" s="83">
        <f>SUM(F216:F219)</f>
        <v>4617000</v>
      </c>
      <c r="G214" s="103">
        <f t="shared" ref="G214:H214" si="41">SUM(G216:G219)</f>
        <v>0</v>
      </c>
      <c r="H214" s="103">
        <f t="shared" si="41"/>
        <v>4617000</v>
      </c>
      <c r="I214" s="152">
        <f t="shared" ref="I214" si="42">SUM(I216:I219)</f>
        <v>477787.78</v>
      </c>
      <c r="J214" s="94" t="s">
        <v>236</v>
      </c>
      <c r="K214" s="77">
        <v>0</v>
      </c>
      <c r="L214" s="77">
        <v>1</v>
      </c>
      <c r="M214" s="77">
        <v>0</v>
      </c>
      <c r="N214" s="80">
        <v>1</v>
      </c>
      <c r="O214" s="173">
        <v>0</v>
      </c>
      <c r="P214" s="92" t="s">
        <v>15</v>
      </c>
      <c r="R214" s="43"/>
      <c r="T214" s="43"/>
      <c r="U214" s="43"/>
    </row>
    <row r="215" spans="1:21" s="7" customFormat="1" ht="43.95" customHeight="1">
      <c r="A215" s="85"/>
      <c r="B215" s="85"/>
      <c r="C215" s="85"/>
      <c r="D215" s="85"/>
      <c r="E215" s="85"/>
      <c r="F215" s="84"/>
      <c r="G215" s="103"/>
      <c r="H215" s="103"/>
      <c r="I215" s="152"/>
      <c r="J215" s="104"/>
      <c r="K215" s="78"/>
      <c r="L215" s="78"/>
      <c r="M215" s="78"/>
      <c r="N215" s="81"/>
      <c r="O215" s="175"/>
      <c r="P215" s="92"/>
      <c r="R215" s="43"/>
      <c r="T215" s="43"/>
      <c r="U215" s="43"/>
    </row>
    <row r="216" spans="1:21" s="7" customFormat="1" ht="15.6" customHeight="1">
      <c r="A216" s="85"/>
      <c r="B216" s="85"/>
      <c r="C216" s="85"/>
      <c r="D216" s="96" t="s">
        <v>9</v>
      </c>
      <c r="E216" s="97"/>
      <c r="F216" s="13">
        <v>201000</v>
      </c>
      <c r="G216" s="12">
        <v>0</v>
      </c>
      <c r="H216" s="12">
        <f>F216+G216</f>
        <v>201000</v>
      </c>
      <c r="I216" s="55">
        <v>80195</v>
      </c>
      <c r="J216" s="104"/>
      <c r="K216" s="78"/>
      <c r="L216" s="78"/>
      <c r="M216" s="78"/>
      <c r="N216" s="81"/>
      <c r="O216" s="175"/>
      <c r="P216" s="92"/>
      <c r="R216" s="43"/>
      <c r="T216" s="43"/>
      <c r="U216" s="43"/>
    </row>
    <row r="217" spans="1:21" s="7" customFormat="1" ht="28.95" customHeight="1">
      <c r="A217" s="87"/>
      <c r="B217" s="87"/>
      <c r="C217" s="85"/>
      <c r="D217" s="96" t="s">
        <v>254</v>
      </c>
      <c r="E217" s="97"/>
      <c r="F217" s="13">
        <v>400000</v>
      </c>
      <c r="G217" s="12">
        <v>0</v>
      </c>
      <c r="H217" s="12">
        <f>F217+G217</f>
        <v>400000</v>
      </c>
      <c r="I217" s="190">
        <v>0</v>
      </c>
      <c r="J217" s="104"/>
      <c r="K217" s="78"/>
      <c r="L217" s="78"/>
      <c r="M217" s="78"/>
      <c r="N217" s="81"/>
      <c r="O217" s="175"/>
      <c r="P217" s="92"/>
      <c r="R217" s="43"/>
      <c r="T217" s="43"/>
      <c r="U217" s="43"/>
    </row>
    <row r="218" spans="1:21" s="7" customFormat="1" ht="15" customHeight="1">
      <c r="A218" s="87"/>
      <c r="B218" s="87"/>
      <c r="C218" s="85"/>
      <c r="D218" s="98" t="s">
        <v>17</v>
      </c>
      <c r="E218" s="98"/>
      <c r="F218" s="13">
        <v>4016000</v>
      </c>
      <c r="G218" s="12">
        <v>0</v>
      </c>
      <c r="H218" s="12">
        <f>F218+G218</f>
        <v>4016000</v>
      </c>
      <c r="I218" s="55">
        <v>397592.78</v>
      </c>
      <c r="J218" s="104"/>
      <c r="K218" s="78"/>
      <c r="L218" s="78"/>
      <c r="M218" s="78"/>
      <c r="N218" s="81"/>
      <c r="O218" s="175"/>
      <c r="P218" s="92"/>
      <c r="R218" s="43"/>
      <c r="T218" s="43"/>
      <c r="U218" s="43"/>
    </row>
    <row r="219" spans="1:21" s="7" customFormat="1" ht="27.6" customHeight="1">
      <c r="A219" s="87"/>
      <c r="B219" s="87"/>
      <c r="C219" s="85"/>
      <c r="D219" s="109" t="s">
        <v>38</v>
      </c>
      <c r="E219" s="110"/>
      <c r="F219" s="43">
        <v>0</v>
      </c>
      <c r="G219" s="12">
        <v>0</v>
      </c>
      <c r="H219" s="12">
        <v>0</v>
      </c>
      <c r="I219" s="55">
        <v>0</v>
      </c>
      <c r="J219" s="95"/>
      <c r="K219" s="79"/>
      <c r="L219" s="79"/>
      <c r="M219" s="79"/>
      <c r="N219" s="82"/>
      <c r="O219" s="174"/>
      <c r="P219" s="92"/>
      <c r="R219" s="43"/>
      <c r="T219" s="43"/>
      <c r="U219" s="43"/>
    </row>
    <row r="220" spans="1:21" s="7" customFormat="1" ht="99.6" customHeight="1">
      <c r="A220" s="85" t="s">
        <v>10</v>
      </c>
      <c r="B220" s="85" t="s">
        <v>11</v>
      </c>
      <c r="C220" s="85" t="s">
        <v>106</v>
      </c>
      <c r="D220" s="28" t="s">
        <v>13</v>
      </c>
      <c r="E220" s="36" t="s">
        <v>263</v>
      </c>
      <c r="F220" s="13">
        <f>F221+F222</f>
        <v>67000</v>
      </c>
      <c r="G220" s="11">
        <f t="shared" ref="G220:I220" si="43">G221+G222</f>
        <v>0</v>
      </c>
      <c r="H220" s="11">
        <f t="shared" si="43"/>
        <v>67000</v>
      </c>
      <c r="I220" s="56">
        <f t="shared" si="43"/>
        <v>66753.789999999994</v>
      </c>
      <c r="J220" s="94" t="s">
        <v>264</v>
      </c>
      <c r="K220" s="77">
        <v>0</v>
      </c>
      <c r="L220" s="77">
        <v>1</v>
      </c>
      <c r="M220" s="77">
        <v>0</v>
      </c>
      <c r="N220" s="80">
        <v>1</v>
      </c>
      <c r="O220" s="173">
        <v>1</v>
      </c>
      <c r="P220" s="92" t="s">
        <v>15</v>
      </c>
      <c r="R220" s="43"/>
      <c r="T220" s="43"/>
      <c r="U220" s="43"/>
    </row>
    <row r="221" spans="1:21" s="7" customFormat="1" ht="16.95" customHeight="1">
      <c r="A221" s="85"/>
      <c r="B221" s="85"/>
      <c r="C221" s="85"/>
      <c r="D221" s="98" t="s">
        <v>9</v>
      </c>
      <c r="E221" s="98"/>
      <c r="F221" s="13">
        <v>67000</v>
      </c>
      <c r="G221" s="11">
        <v>0</v>
      </c>
      <c r="H221" s="12">
        <f>F221+G221</f>
        <v>67000</v>
      </c>
      <c r="I221" s="55">
        <v>66753.789999999994</v>
      </c>
      <c r="J221" s="104"/>
      <c r="K221" s="78"/>
      <c r="L221" s="78"/>
      <c r="M221" s="78"/>
      <c r="N221" s="81"/>
      <c r="O221" s="175"/>
      <c r="P221" s="92"/>
      <c r="R221" s="43"/>
      <c r="T221" s="43"/>
      <c r="U221" s="43"/>
    </row>
    <row r="222" spans="1:21" s="7" customFormat="1" ht="16.95" customHeight="1">
      <c r="A222" s="85"/>
      <c r="B222" s="85"/>
      <c r="C222" s="85"/>
      <c r="D222" s="98" t="s">
        <v>17</v>
      </c>
      <c r="E222" s="98"/>
      <c r="F222" s="13">
        <v>0</v>
      </c>
      <c r="G222" s="11">
        <v>0</v>
      </c>
      <c r="H222" s="12">
        <f>F222+G222</f>
        <v>0</v>
      </c>
      <c r="I222" s="55">
        <v>0</v>
      </c>
      <c r="J222" s="95"/>
      <c r="K222" s="79"/>
      <c r="L222" s="79"/>
      <c r="M222" s="79"/>
      <c r="N222" s="82"/>
      <c r="O222" s="174"/>
      <c r="P222" s="92"/>
      <c r="R222" s="43"/>
      <c r="T222" s="43"/>
      <c r="U222" s="43"/>
    </row>
    <row r="223" spans="1:21" s="7" customFormat="1" ht="72.75" customHeight="1">
      <c r="A223" s="85" t="s">
        <v>10</v>
      </c>
      <c r="B223" s="85" t="s">
        <v>11</v>
      </c>
      <c r="C223" s="146" t="s">
        <v>106</v>
      </c>
      <c r="D223" s="10" t="s">
        <v>13</v>
      </c>
      <c r="E223" s="10" t="s">
        <v>288</v>
      </c>
      <c r="F223" s="13">
        <f>F224+F226</f>
        <v>0</v>
      </c>
      <c r="G223" s="11">
        <f t="shared" ref="G223:I223" si="44">G224+G226</f>
        <v>0</v>
      </c>
      <c r="H223" s="11">
        <f t="shared" si="44"/>
        <v>0</v>
      </c>
      <c r="I223" s="56">
        <f t="shared" si="44"/>
        <v>0</v>
      </c>
      <c r="J223" s="94" t="s">
        <v>264</v>
      </c>
      <c r="K223" s="77">
        <v>0</v>
      </c>
      <c r="L223" s="77">
        <v>1</v>
      </c>
      <c r="M223" s="77">
        <v>0</v>
      </c>
      <c r="N223" s="80">
        <v>1</v>
      </c>
      <c r="O223" s="173">
        <v>0</v>
      </c>
      <c r="P223" s="92" t="s">
        <v>15</v>
      </c>
      <c r="R223" s="43"/>
      <c r="T223" s="43"/>
      <c r="U223" s="43"/>
    </row>
    <row r="224" spans="1:21" s="7" customFormat="1" ht="14.4" customHeight="1">
      <c r="A224" s="85"/>
      <c r="B224" s="85"/>
      <c r="C224" s="147"/>
      <c r="D224" s="96" t="s">
        <v>9</v>
      </c>
      <c r="E224" s="97"/>
      <c r="F224" s="13">
        <v>0</v>
      </c>
      <c r="G224" s="12">
        <v>0</v>
      </c>
      <c r="H224" s="12">
        <f>F224+G224</f>
        <v>0</v>
      </c>
      <c r="I224" s="55">
        <v>0</v>
      </c>
      <c r="J224" s="104"/>
      <c r="K224" s="78"/>
      <c r="L224" s="78"/>
      <c r="M224" s="78"/>
      <c r="N224" s="81"/>
      <c r="O224" s="175"/>
      <c r="P224" s="92"/>
      <c r="R224" s="43"/>
      <c r="T224" s="43"/>
      <c r="U224" s="43"/>
    </row>
    <row r="225" spans="1:21" s="7" customFormat="1" ht="27.6" customHeight="1">
      <c r="A225" s="85"/>
      <c r="B225" s="85"/>
      <c r="C225" s="147"/>
      <c r="D225" s="96" t="s">
        <v>254</v>
      </c>
      <c r="E225" s="97"/>
      <c r="F225" s="13">
        <v>0</v>
      </c>
      <c r="G225" s="12">
        <v>0</v>
      </c>
      <c r="H225" s="12">
        <v>0</v>
      </c>
      <c r="I225" s="55">
        <v>0</v>
      </c>
      <c r="J225" s="104"/>
      <c r="K225" s="78"/>
      <c r="L225" s="78"/>
      <c r="M225" s="78"/>
      <c r="N225" s="81"/>
      <c r="O225" s="175"/>
      <c r="P225" s="92"/>
      <c r="R225" s="43"/>
      <c r="T225" s="43"/>
      <c r="U225" s="43"/>
    </row>
    <row r="226" spans="1:21" s="7" customFormat="1" ht="16.2" customHeight="1">
      <c r="A226" s="85"/>
      <c r="B226" s="85"/>
      <c r="C226" s="148"/>
      <c r="D226" s="96" t="s">
        <v>17</v>
      </c>
      <c r="E226" s="97"/>
      <c r="F226" s="13">
        <v>0</v>
      </c>
      <c r="G226" s="12">
        <v>0</v>
      </c>
      <c r="H226" s="12">
        <f>F226+G226</f>
        <v>0</v>
      </c>
      <c r="I226" s="55">
        <v>0</v>
      </c>
      <c r="J226" s="95"/>
      <c r="K226" s="79"/>
      <c r="L226" s="79"/>
      <c r="M226" s="79"/>
      <c r="N226" s="82"/>
      <c r="O226" s="174"/>
      <c r="P226" s="92"/>
      <c r="R226" s="43"/>
      <c r="T226" s="43"/>
      <c r="U226" s="43"/>
    </row>
    <row r="227" spans="1:21" s="7" customFormat="1" ht="81.75" customHeight="1">
      <c r="A227" s="85" t="s">
        <v>18</v>
      </c>
      <c r="B227" s="85" t="s">
        <v>19</v>
      </c>
      <c r="C227" s="87" t="s">
        <v>106</v>
      </c>
      <c r="D227" s="10" t="s">
        <v>20</v>
      </c>
      <c r="E227" s="10" t="s">
        <v>265</v>
      </c>
      <c r="F227" s="13">
        <f>F228+F229</f>
        <v>0</v>
      </c>
      <c r="G227" s="11">
        <f t="shared" ref="G227:I227" si="45">G228+G229</f>
        <v>0</v>
      </c>
      <c r="H227" s="13">
        <f t="shared" si="45"/>
        <v>0</v>
      </c>
      <c r="I227" s="56">
        <f t="shared" si="45"/>
        <v>0</v>
      </c>
      <c r="J227" s="94" t="s">
        <v>266</v>
      </c>
      <c r="K227" s="77">
        <v>0</v>
      </c>
      <c r="L227" s="77">
        <v>0</v>
      </c>
      <c r="M227" s="77">
        <v>0</v>
      </c>
      <c r="N227" s="80">
        <v>0</v>
      </c>
      <c r="O227" s="173">
        <v>0</v>
      </c>
      <c r="P227" s="92" t="s">
        <v>15</v>
      </c>
      <c r="R227" s="43"/>
      <c r="T227" s="43"/>
      <c r="U227" s="43"/>
    </row>
    <row r="228" spans="1:21" s="7" customFormat="1" ht="18" customHeight="1">
      <c r="A228" s="85"/>
      <c r="B228" s="85"/>
      <c r="C228" s="88"/>
      <c r="D228" s="96" t="s">
        <v>9</v>
      </c>
      <c r="E228" s="97"/>
      <c r="F228" s="13">
        <v>0</v>
      </c>
      <c r="G228" s="12">
        <v>0</v>
      </c>
      <c r="H228" s="14">
        <f>F228+G228</f>
        <v>0</v>
      </c>
      <c r="I228" s="55">
        <v>0</v>
      </c>
      <c r="J228" s="104"/>
      <c r="K228" s="78"/>
      <c r="L228" s="78"/>
      <c r="M228" s="78"/>
      <c r="N228" s="81"/>
      <c r="O228" s="175"/>
      <c r="P228" s="92"/>
      <c r="R228" s="43"/>
      <c r="T228" s="43"/>
      <c r="U228" s="43"/>
    </row>
    <row r="229" spans="1:21" s="7" customFormat="1" ht="18.75" customHeight="1">
      <c r="A229" s="85"/>
      <c r="B229" s="85"/>
      <c r="C229" s="86"/>
      <c r="D229" s="96" t="s">
        <v>17</v>
      </c>
      <c r="E229" s="97"/>
      <c r="F229" s="13">
        <v>0</v>
      </c>
      <c r="G229" s="12">
        <v>0</v>
      </c>
      <c r="H229" s="14">
        <f>F229+G229</f>
        <v>0</v>
      </c>
      <c r="I229" s="55">
        <v>0</v>
      </c>
      <c r="J229" s="95"/>
      <c r="K229" s="79"/>
      <c r="L229" s="79"/>
      <c r="M229" s="79"/>
      <c r="N229" s="82"/>
      <c r="O229" s="174"/>
      <c r="P229" s="92"/>
      <c r="R229" s="43"/>
      <c r="T229" s="43"/>
      <c r="U229" s="43"/>
    </row>
    <row r="230" spans="1:21" s="7" customFormat="1" ht="69">
      <c r="A230" s="85" t="s">
        <v>10</v>
      </c>
      <c r="B230" s="85" t="s">
        <v>115</v>
      </c>
      <c r="C230" s="107" t="s">
        <v>116</v>
      </c>
      <c r="D230" s="85" t="s">
        <v>117</v>
      </c>
      <c r="E230" s="85" t="s">
        <v>118</v>
      </c>
      <c r="F230" s="83">
        <f>SUM(F233:F234)</f>
        <v>1832500</v>
      </c>
      <c r="G230" s="103">
        <f>SUM(G233:G234)</f>
        <v>0</v>
      </c>
      <c r="H230" s="103">
        <f>SUM(H233:H234)</f>
        <v>1832500</v>
      </c>
      <c r="I230" s="152">
        <f>SUM(I233:I234)</f>
        <v>1350691.99</v>
      </c>
      <c r="J230" s="15" t="s">
        <v>119</v>
      </c>
      <c r="K230" s="16">
        <v>1</v>
      </c>
      <c r="L230" s="16">
        <v>1</v>
      </c>
      <c r="M230" s="16">
        <v>0</v>
      </c>
      <c r="N230" s="17">
        <v>1</v>
      </c>
      <c r="O230" s="68">
        <v>1</v>
      </c>
      <c r="P230" s="92" t="s">
        <v>15</v>
      </c>
      <c r="R230" s="43"/>
      <c r="T230" s="43"/>
      <c r="U230" s="43"/>
    </row>
    <row r="231" spans="1:21" s="7" customFormat="1" ht="27" customHeight="1">
      <c r="A231" s="85"/>
      <c r="B231" s="85"/>
      <c r="C231" s="107"/>
      <c r="D231" s="85"/>
      <c r="E231" s="85"/>
      <c r="F231" s="89"/>
      <c r="G231" s="103"/>
      <c r="H231" s="103"/>
      <c r="I231" s="152"/>
      <c r="J231" s="94" t="s">
        <v>120</v>
      </c>
      <c r="K231" s="77">
        <v>71</v>
      </c>
      <c r="L231" s="77">
        <v>79</v>
      </c>
      <c r="M231" s="77">
        <v>0</v>
      </c>
      <c r="N231" s="80">
        <v>79</v>
      </c>
      <c r="O231" s="173">
        <v>79</v>
      </c>
      <c r="P231" s="92"/>
      <c r="R231" s="43"/>
      <c r="T231" s="43"/>
      <c r="U231" s="43"/>
    </row>
    <row r="232" spans="1:21" s="7" customFormat="1" ht="22.5" customHeight="1">
      <c r="A232" s="85"/>
      <c r="B232" s="85"/>
      <c r="C232" s="107"/>
      <c r="D232" s="85"/>
      <c r="E232" s="85"/>
      <c r="F232" s="84"/>
      <c r="G232" s="103"/>
      <c r="H232" s="103"/>
      <c r="I232" s="152"/>
      <c r="J232" s="104"/>
      <c r="K232" s="78"/>
      <c r="L232" s="78"/>
      <c r="M232" s="78"/>
      <c r="N232" s="81"/>
      <c r="O232" s="175"/>
      <c r="P232" s="92"/>
      <c r="R232" s="43"/>
      <c r="T232" s="43"/>
      <c r="U232" s="43"/>
    </row>
    <row r="233" spans="1:21" s="7" customFormat="1" ht="18" customHeight="1">
      <c r="A233" s="85"/>
      <c r="B233" s="85"/>
      <c r="C233" s="107"/>
      <c r="D233" s="98" t="s">
        <v>9</v>
      </c>
      <c r="E233" s="98"/>
      <c r="F233" s="13">
        <v>135000</v>
      </c>
      <c r="G233" s="12">
        <v>0</v>
      </c>
      <c r="H233" s="12">
        <f>F233+G233</f>
        <v>135000</v>
      </c>
      <c r="I233" s="55">
        <v>0</v>
      </c>
      <c r="J233" s="104"/>
      <c r="K233" s="78"/>
      <c r="L233" s="78"/>
      <c r="M233" s="78"/>
      <c r="N233" s="81"/>
      <c r="O233" s="175"/>
      <c r="P233" s="92"/>
      <c r="R233" s="43"/>
      <c r="T233" s="43"/>
      <c r="U233" s="43"/>
    </row>
    <row r="234" spans="1:21" s="7" customFormat="1" ht="16.95" customHeight="1">
      <c r="A234" s="85"/>
      <c r="B234" s="85"/>
      <c r="C234" s="107"/>
      <c r="D234" s="98" t="s">
        <v>17</v>
      </c>
      <c r="E234" s="98"/>
      <c r="F234" s="13">
        <v>1697500</v>
      </c>
      <c r="G234" s="12">
        <v>0</v>
      </c>
      <c r="H234" s="12">
        <f>F234+G234</f>
        <v>1697500</v>
      </c>
      <c r="I234" s="55">
        <v>1350691.99</v>
      </c>
      <c r="J234" s="95"/>
      <c r="K234" s="79"/>
      <c r="L234" s="79"/>
      <c r="M234" s="79"/>
      <c r="N234" s="82"/>
      <c r="O234" s="174"/>
      <c r="P234" s="92"/>
      <c r="R234" s="43"/>
      <c r="T234" s="43"/>
      <c r="U234" s="43"/>
    </row>
    <row r="235" spans="1:21" s="7" customFormat="1" ht="87.6" customHeight="1">
      <c r="A235" s="108" t="s">
        <v>10</v>
      </c>
      <c r="B235" s="85" t="s">
        <v>115</v>
      </c>
      <c r="C235" s="85" t="s">
        <v>174</v>
      </c>
      <c r="D235" s="10" t="s">
        <v>184</v>
      </c>
      <c r="E235" s="25" t="s">
        <v>175</v>
      </c>
      <c r="F235" s="26">
        <f>SUM(F236)</f>
        <v>0</v>
      </c>
      <c r="G235" s="26">
        <f>SUM(G236)</f>
        <v>0</v>
      </c>
      <c r="H235" s="26">
        <f>SUM(H236)</f>
        <v>0</v>
      </c>
      <c r="I235" s="64">
        <f>SUM(I236)</f>
        <v>0</v>
      </c>
      <c r="J235" s="99" t="s">
        <v>185</v>
      </c>
      <c r="K235" s="92">
        <v>4</v>
      </c>
      <c r="L235" s="92">
        <v>0</v>
      </c>
      <c r="M235" s="92">
        <v>0</v>
      </c>
      <c r="N235" s="93">
        <v>0</v>
      </c>
      <c r="O235" s="167">
        <v>0</v>
      </c>
      <c r="P235" s="92" t="s">
        <v>192</v>
      </c>
      <c r="R235" s="43"/>
      <c r="T235" s="43"/>
      <c r="U235" s="43"/>
    </row>
    <row r="236" spans="1:21" s="7" customFormat="1" ht="16.95" customHeight="1">
      <c r="A236" s="108"/>
      <c r="B236" s="85"/>
      <c r="C236" s="85"/>
      <c r="D236" s="100" t="s">
        <v>9</v>
      </c>
      <c r="E236" s="100"/>
      <c r="F236" s="26">
        <v>0</v>
      </c>
      <c r="G236" s="12">
        <v>0</v>
      </c>
      <c r="H236" s="12">
        <f>F236+G236</f>
        <v>0</v>
      </c>
      <c r="I236" s="55">
        <v>0</v>
      </c>
      <c r="J236" s="99"/>
      <c r="K236" s="92"/>
      <c r="L236" s="92"/>
      <c r="M236" s="92"/>
      <c r="N236" s="93"/>
      <c r="O236" s="167"/>
      <c r="P236" s="92"/>
      <c r="R236" s="43"/>
      <c r="T236" s="43"/>
      <c r="U236" s="43"/>
    </row>
    <row r="237" spans="1:21" s="7" customFormat="1" ht="83.25" customHeight="1">
      <c r="A237" s="108" t="s">
        <v>10</v>
      </c>
      <c r="B237" s="85" t="s">
        <v>115</v>
      </c>
      <c r="C237" s="85" t="s">
        <v>212</v>
      </c>
      <c r="D237" s="25" t="s">
        <v>117</v>
      </c>
      <c r="E237" s="44" t="s">
        <v>213</v>
      </c>
      <c r="F237" s="26">
        <f>F238+F239</f>
        <v>0</v>
      </c>
      <c r="G237" s="26">
        <f t="shared" ref="G237:I237" si="46">G238+G239</f>
        <v>0</v>
      </c>
      <c r="H237" s="26">
        <f t="shared" si="46"/>
        <v>0</v>
      </c>
      <c r="I237" s="64">
        <f t="shared" si="46"/>
        <v>0</v>
      </c>
      <c r="J237" s="15" t="s">
        <v>237</v>
      </c>
      <c r="K237" s="16">
        <v>0</v>
      </c>
      <c r="L237" s="16">
        <v>0</v>
      </c>
      <c r="M237" s="16">
        <v>0</v>
      </c>
      <c r="N237" s="17">
        <v>0</v>
      </c>
      <c r="O237" s="68">
        <v>0</v>
      </c>
      <c r="P237" s="92" t="s">
        <v>192</v>
      </c>
      <c r="R237" s="43"/>
      <c r="T237" s="43"/>
      <c r="U237" s="43"/>
    </row>
    <row r="238" spans="1:21" s="7" customFormat="1" ht="17.25" customHeight="1">
      <c r="A238" s="108"/>
      <c r="B238" s="85"/>
      <c r="C238" s="85"/>
      <c r="D238" s="139" t="s">
        <v>9</v>
      </c>
      <c r="E238" s="140"/>
      <c r="F238" s="26">
        <v>0</v>
      </c>
      <c r="G238" s="26">
        <v>0</v>
      </c>
      <c r="H238" s="12">
        <f>F238+G238</f>
        <v>0</v>
      </c>
      <c r="I238" s="55">
        <v>0</v>
      </c>
      <c r="J238" s="94" t="s">
        <v>238</v>
      </c>
      <c r="K238" s="77">
        <v>0</v>
      </c>
      <c r="L238" s="77">
        <v>0</v>
      </c>
      <c r="M238" s="77">
        <v>0</v>
      </c>
      <c r="N238" s="80">
        <v>0</v>
      </c>
      <c r="O238" s="173">
        <v>0</v>
      </c>
      <c r="P238" s="92"/>
      <c r="R238" s="43"/>
      <c r="T238" s="43"/>
      <c r="U238" s="43"/>
    </row>
    <row r="239" spans="1:21" s="7" customFormat="1" ht="16.95" customHeight="1">
      <c r="A239" s="108"/>
      <c r="B239" s="85"/>
      <c r="C239" s="85"/>
      <c r="D239" s="139" t="s">
        <v>17</v>
      </c>
      <c r="E239" s="140"/>
      <c r="F239" s="26">
        <v>0</v>
      </c>
      <c r="G239" s="26">
        <v>0</v>
      </c>
      <c r="H239" s="12">
        <f>F239+G239</f>
        <v>0</v>
      </c>
      <c r="I239" s="55">
        <v>0</v>
      </c>
      <c r="J239" s="95"/>
      <c r="K239" s="79"/>
      <c r="L239" s="79"/>
      <c r="M239" s="79"/>
      <c r="N239" s="82"/>
      <c r="O239" s="174"/>
      <c r="P239" s="92"/>
      <c r="R239" s="43"/>
      <c r="T239" s="43"/>
      <c r="U239" s="43"/>
    </row>
    <row r="240" spans="1:21" s="7" customFormat="1" ht="68.400000000000006" customHeight="1">
      <c r="A240" s="85" t="s">
        <v>10</v>
      </c>
      <c r="B240" s="85" t="s">
        <v>115</v>
      </c>
      <c r="C240" s="85" t="s">
        <v>122</v>
      </c>
      <c r="D240" s="85" t="s">
        <v>117</v>
      </c>
      <c r="E240" s="85" t="s">
        <v>123</v>
      </c>
      <c r="F240" s="83">
        <f>SUM(F242:F243)</f>
        <v>1028600</v>
      </c>
      <c r="G240" s="103">
        <f t="shared" ref="G240:H240" si="47">SUM(G242:G243)</f>
        <v>0</v>
      </c>
      <c r="H240" s="103">
        <f t="shared" si="47"/>
        <v>1028600</v>
      </c>
      <c r="I240" s="152">
        <f t="shared" ref="I240" si="48">SUM(I242:I243)</f>
        <v>1016556.16</v>
      </c>
      <c r="J240" s="99" t="s">
        <v>160</v>
      </c>
      <c r="K240" s="92">
        <v>40</v>
      </c>
      <c r="L240" s="92">
        <v>40</v>
      </c>
      <c r="M240" s="92">
        <v>0</v>
      </c>
      <c r="N240" s="93">
        <v>40</v>
      </c>
      <c r="O240" s="167">
        <v>40</v>
      </c>
      <c r="P240" s="92" t="s">
        <v>15</v>
      </c>
      <c r="R240" s="43"/>
      <c r="T240" s="43"/>
      <c r="U240" s="43"/>
    </row>
    <row r="241" spans="1:21" s="7" customFormat="1">
      <c r="A241" s="85"/>
      <c r="B241" s="85"/>
      <c r="C241" s="85"/>
      <c r="D241" s="85"/>
      <c r="E241" s="85"/>
      <c r="F241" s="84"/>
      <c r="G241" s="103"/>
      <c r="H241" s="103"/>
      <c r="I241" s="152"/>
      <c r="J241" s="99"/>
      <c r="K241" s="92"/>
      <c r="L241" s="92"/>
      <c r="M241" s="92"/>
      <c r="N241" s="93"/>
      <c r="O241" s="167"/>
      <c r="P241" s="92"/>
      <c r="R241" s="43"/>
      <c r="T241" s="43"/>
      <c r="U241" s="43"/>
    </row>
    <row r="242" spans="1:21" s="7" customFormat="1" ht="15.6" customHeight="1">
      <c r="A242" s="85"/>
      <c r="B242" s="85"/>
      <c r="C242" s="85"/>
      <c r="D242" s="98" t="s">
        <v>9</v>
      </c>
      <c r="E242" s="98"/>
      <c r="F242" s="13">
        <v>202000</v>
      </c>
      <c r="G242" s="11">
        <v>0</v>
      </c>
      <c r="H242" s="12">
        <f>F242+G242</f>
        <v>202000</v>
      </c>
      <c r="I242" s="55">
        <v>198965.53</v>
      </c>
      <c r="J242" s="99"/>
      <c r="K242" s="92"/>
      <c r="L242" s="92"/>
      <c r="M242" s="92"/>
      <c r="N242" s="93"/>
      <c r="O242" s="167"/>
      <c r="P242" s="92"/>
      <c r="R242" s="43"/>
      <c r="T242" s="43"/>
      <c r="U242" s="43"/>
    </row>
    <row r="243" spans="1:21" s="7" customFormat="1" ht="16.95" customHeight="1">
      <c r="A243" s="85"/>
      <c r="B243" s="85"/>
      <c r="C243" s="85"/>
      <c r="D243" s="98" t="s">
        <v>17</v>
      </c>
      <c r="E243" s="98"/>
      <c r="F243" s="13">
        <v>826600</v>
      </c>
      <c r="G243" s="11">
        <v>0</v>
      </c>
      <c r="H243" s="12">
        <f>F243+G243</f>
        <v>826600</v>
      </c>
      <c r="I243" s="55">
        <v>817590.63</v>
      </c>
      <c r="J243" s="99"/>
      <c r="K243" s="92"/>
      <c r="L243" s="92"/>
      <c r="M243" s="92"/>
      <c r="N243" s="93"/>
      <c r="O243" s="167"/>
      <c r="P243" s="92"/>
      <c r="R243" s="43"/>
      <c r="T243" s="43"/>
      <c r="U243" s="43"/>
    </row>
    <row r="244" spans="1:21" s="7" customFormat="1" ht="90.6" customHeight="1">
      <c r="A244" s="87" t="s">
        <v>10</v>
      </c>
      <c r="B244" s="87" t="s">
        <v>115</v>
      </c>
      <c r="C244" s="87" t="s">
        <v>122</v>
      </c>
      <c r="D244" s="37" t="s">
        <v>117</v>
      </c>
      <c r="E244" s="37" t="s">
        <v>267</v>
      </c>
      <c r="F244" s="31">
        <f>F245</f>
        <v>1627200</v>
      </c>
      <c r="G244" s="23">
        <f t="shared" ref="G244:I244" si="49">G245</f>
        <v>0</v>
      </c>
      <c r="H244" s="23">
        <f t="shared" si="49"/>
        <v>1627200</v>
      </c>
      <c r="I244" s="56">
        <f t="shared" si="49"/>
        <v>1306687.96</v>
      </c>
      <c r="J244" s="94" t="s">
        <v>160</v>
      </c>
      <c r="K244" s="77">
        <v>0</v>
      </c>
      <c r="L244" s="77">
        <v>50</v>
      </c>
      <c r="M244" s="77">
        <v>0</v>
      </c>
      <c r="N244" s="80">
        <v>50</v>
      </c>
      <c r="O244" s="173">
        <v>50</v>
      </c>
      <c r="P244" s="92" t="s">
        <v>15</v>
      </c>
      <c r="R244" s="43"/>
      <c r="T244" s="43"/>
      <c r="U244" s="43"/>
    </row>
    <row r="245" spans="1:21" s="7" customFormat="1" ht="23.25" customHeight="1">
      <c r="A245" s="88"/>
      <c r="B245" s="88"/>
      <c r="C245" s="88"/>
      <c r="D245" s="122" t="s">
        <v>17</v>
      </c>
      <c r="E245" s="123"/>
      <c r="F245" s="31">
        <v>1627200</v>
      </c>
      <c r="G245" s="23">
        <v>0</v>
      </c>
      <c r="H245" s="24">
        <f>F245+G245</f>
        <v>1627200</v>
      </c>
      <c r="I245" s="55">
        <v>1306687.96</v>
      </c>
      <c r="J245" s="95"/>
      <c r="K245" s="79"/>
      <c r="L245" s="79"/>
      <c r="M245" s="79"/>
      <c r="N245" s="82"/>
      <c r="O245" s="174"/>
      <c r="P245" s="92"/>
      <c r="R245" s="43"/>
      <c r="T245" s="43"/>
      <c r="U245" s="43"/>
    </row>
    <row r="246" spans="1:21" s="7" customFormat="1" ht="81.599999999999994" customHeight="1">
      <c r="A246" s="85" t="s">
        <v>10</v>
      </c>
      <c r="B246" s="85" t="s">
        <v>115</v>
      </c>
      <c r="C246" s="85" t="s">
        <v>269</v>
      </c>
      <c r="D246" s="10" t="s">
        <v>268</v>
      </c>
      <c r="E246" s="10" t="s">
        <v>270</v>
      </c>
      <c r="F246" s="13">
        <f>F247</f>
        <v>18749</v>
      </c>
      <c r="G246" s="11">
        <f t="shared" ref="G246:I246" si="50">G247</f>
        <v>0</v>
      </c>
      <c r="H246" s="11">
        <f t="shared" si="50"/>
        <v>18749</v>
      </c>
      <c r="I246" s="56">
        <f t="shared" si="50"/>
        <v>18748.02</v>
      </c>
      <c r="J246" s="94" t="s">
        <v>271</v>
      </c>
      <c r="K246" s="77">
        <v>0</v>
      </c>
      <c r="L246" s="77">
        <v>1</v>
      </c>
      <c r="M246" s="77">
        <v>0</v>
      </c>
      <c r="N246" s="80">
        <v>1</v>
      </c>
      <c r="O246" s="173">
        <v>1</v>
      </c>
      <c r="P246" s="92" t="s">
        <v>15</v>
      </c>
      <c r="R246" s="43"/>
      <c r="T246" s="43"/>
      <c r="U246" s="43"/>
    </row>
    <row r="247" spans="1:21" s="7" customFormat="1" ht="14.4" customHeight="1">
      <c r="A247" s="85"/>
      <c r="B247" s="85"/>
      <c r="C247" s="85"/>
      <c r="D247" s="98" t="s">
        <v>17</v>
      </c>
      <c r="E247" s="98"/>
      <c r="F247" s="13">
        <v>18749</v>
      </c>
      <c r="G247" s="11">
        <v>0</v>
      </c>
      <c r="H247" s="12">
        <f>F247+G247</f>
        <v>18749</v>
      </c>
      <c r="I247" s="59">
        <v>18748.02</v>
      </c>
      <c r="J247" s="95"/>
      <c r="K247" s="79"/>
      <c r="L247" s="79"/>
      <c r="M247" s="79"/>
      <c r="N247" s="82"/>
      <c r="O247" s="174"/>
      <c r="P247" s="92"/>
      <c r="R247" s="43"/>
      <c r="T247" s="43"/>
      <c r="U247" s="43"/>
    </row>
    <row r="248" spans="1:21" s="7" customFormat="1" ht="43.5" customHeight="1">
      <c r="A248" s="88" t="s">
        <v>10</v>
      </c>
      <c r="B248" s="88" t="s">
        <v>115</v>
      </c>
      <c r="C248" s="88" t="s">
        <v>186</v>
      </c>
      <c r="D248" s="88" t="s">
        <v>187</v>
      </c>
      <c r="E248" s="88" t="s">
        <v>176</v>
      </c>
      <c r="F248" s="83">
        <f>SUM(F252)</f>
        <v>589900</v>
      </c>
      <c r="G248" s="89">
        <f>SUM(G252)</f>
        <v>0</v>
      </c>
      <c r="H248" s="89">
        <f>SUM(H252)</f>
        <v>589900</v>
      </c>
      <c r="I248" s="184">
        <f>SUM(I252)</f>
        <v>496219.05</v>
      </c>
      <c r="J248" s="15" t="s">
        <v>239</v>
      </c>
      <c r="K248" s="21">
        <v>20</v>
      </c>
      <c r="L248" s="21">
        <v>20</v>
      </c>
      <c r="M248" s="21">
        <v>0</v>
      </c>
      <c r="N248" s="22">
        <v>20</v>
      </c>
      <c r="O248" s="69">
        <v>20</v>
      </c>
      <c r="P248" s="92" t="s">
        <v>15</v>
      </c>
      <c r="R248" s="43"/>
      <c r="T248" s="43"/>
      <c r="U248" s="43"/>
    </row>
    <row r="249" spans="1:21" s="7" customFormat="1" ht="57" customHeight="1">
      <c r="A249" s="88"/>
      <c r="B249" s="88"/>
      <c r="C249" s="88"/>
      <c r="D249" s="88"/>
      <c r="E249" s="88"/>
      <c r="F249" s="89"/>
      <c r="G249" s="89"/>
      <c r="H249" s="89"/>
      <c r="I249" s="184"/>
      <c r="J249" s="15" t="s">
        <v>240</v>
      </c>
      <c r="K249" s="21">
        <v>9</v>
      </c>
      <c r="L249" s="21">
        <v>9</v>
      </c>
      <c r="M249" s="21">
        <v>0</v>
      </c>
      <c r="N249" s="22">
        <v>9</v>
      </c>
      <c r="O249" s="69">
        <v>9</v>
      </c>
      <c r="P249" s="92"/>
      <c r="R249" s="43"/>
      <c r="T249" s="43"/>
      <c r="U249" s="43"/>
    </row>
    <row r="250" spans="1:21" s="7" customFormat="1" ht="33" customHeight="1">
      <c r="A250" s="88"/>
      <c r="B250" s="88"/>
      <c r="C250" s="88"/>
      <c r="D250" s="88"/>
      <c r="E250" s="88"/>
      <c r="F250" s="89"/>
      <c r="G250" s="89"/>
      <c r="H250" s="89"/>
      <c r="I250" s="184"/>
      <c r="J250" s="15" t="s">
        <v>289</v>
      </c>
      <c r="K250" s="21">
        <v>0</v>
      </c>
      <c r="L250" s="21">
        <v>1</v>
      </c>
      <c r="M250" s="21">
        <v>0</v>
      </c>
      <c r="N250" s="22">
        <v>1</v>
      </c>
      <c r="O250" s="69">
        <v>1</v>
      </c>
      <c r="P250" s="92"/>
      <c r="R250" s="43"/>
      <c r="T250" s="43"/>
      <c r="U250" s="43"/>
    </row>
    <row r="251" spans="1:21" s="7" customFormat="1" ht="19.2" customHeight="1">
      <c r="A251" s="88"/>
      <c r="B251" s="88"/>
      <c r="C251" s="88"/>
      <c r="D251" s="86"/>
      <c r="E251" s="86"/>
      <c r="F251" s="84"/>
      <c r="G251" s="84"/>
      <c r="H251" s="84"/>
      <c r="I251" s="185"/>
      <c r="J251" s="94" t="s">
        <v>290</v>
      </c>
      <c r="K251" s="77">
        <v>0</v>
      </c>
      <c r="L251" s="77">
        <v>6</v>
      </c>
      <c r="M251" s="77">
        <v>0</v>
      </c>
      <c r="N251" s="80">
        <v>6</v>
      </c>
      <c r="O251" s="173">
        <v>6</v>
      </c>
      <c r="P251" s="92"/>
      <c r="R251" s="43"/>
      <c r="T251" s="43"/>
      <c r="U251" s="43"/>
    </row>
    <row r="252" spans="1:21" s="7" customFormat="1" ht="38.25" customHeight="1">
      <c r="A252" s="86"/>
      <c r="B252" s="86"/>
      <c r="C252" s="86"/>
      <c r="D252" s="98" t="s">
        <v>17</v>
      </c>
      <c r="E252" s="98"/>
      <c r="F252" s="13">
        <v>589900</v>
      </c>
      <c r="G252" s="12">
        <v>0</v>
      </c>
      <c r="H252" s="12">
        <v>589900</v>
      </c>
      <c r="I252" s="59">
        <v>496219.05</v>
      </c>
      <c r="J252" s="95"/>
      <c r="K252" s="79"/>
      <c r="L252" s="79"/>
      <c r="M252" s="79"/>
      <c r="N252" s="82"/>
      <c r="O252" s="174"/>
      <c r="P252" s="92"/>
      <c r="R252" s="43"/>
      <c r="T252" s="43"/>
      <c r="U252" s="43"/>
    </row>
    <row r="253" spans="1:21" s="7" customFormat="1" ht="84" customHeight="1">
      <c r="A253" s="85" t="s">
        <v>10</v>
      </c>
      <c r="B253" s="85" t="s">
        <v>115</v>
      </c>
      <c r="C253" s="85" t="s">
        <v>188</v>
      </c>
      <c r="D253" s="87" t="s">
        <v>189</v>
      </c>
      <c r="E253" s="87" t="s">
        <v>177</v>
      </c>
      <c r="F253" s="83">
        <f>F255+F256+F257</f>
        <v>568500</v>
      </c>
      <c r="G253" s="83">
        <f t="shared" ref="G253:H253" si="51">G255+G256+G257</f>
        <v>0</v>
      </c>
      <c r="H253" s="83">
        <f t="shared" si="51"/>
        <v>568500</v>
      </c>
      <c r="I253" s="186">
        <f t="shared" ref="I253" si="52">I255+I256+I257</f>
        <v>475950.35</v>
      </c>
      <c r="J253" s="20" t="s">
        <v>114</v>
      </c>
      <c r="K253" s="21">
        <v>30</v>
      </c>
      <c r="L253" s="21">
        <v>26</v>
      </c>
      <c r="M253" s="21">
        <v>0</v>
      </c>
      <c r="N253" s="22">
        <v>26</v>
      </c>
      <c r="O253" s="69">
        <v>26</v>
      </c>
      <c r="P253" s="92" t="s">
        <v>15</v>
      </c>
      <c r="R253" s="43"/>
      <c r="T253" s="43"/>
      <c r="U253" s="43"/>
    </row>
    <row r="254" spans="1:21" s="7" customFormat="1" ht="24.75" customHeight="1">
      <c r="A254" s="85"/>
      <c r="B254" s="85"/>
      <c r="C254" s="85"/>
      <c r="D254" s="86"/>
      <c r="E254" s="86"/>
      <c r="F254" s="84"/>
      <c r="G254" s="84"/>
      <c r="H254" s="84"/>
      <c r="I254" s="185"/>
      <c r="J254" s="94" t="s">
        <v>190</v>
      </c>
      <c r="K254" s="77">
        <v>5</v>
      </c>
      <c r="L254" s="77">
        <v>5</v>
      </c>
      <c r="M254" s="77">
        <v>0</v>
      </c>
      <c r="N254" s="80">
        <v>5</v>
      </c>
      <c r="O254" s="173">
        <v>5</v>
      </c>
      <c r="P254" s="92"/>
      <c r="R254" s="43"/>
      <c r="T254" s="43"/>
      <c r="U254" s="43"/>
    </row>
    <row r="255" spans="1:21" s="7" customFormat="1" ht="16.95" customHeight="1">
      <c r="A255" s="85"/>
      <c r="B255" s="85"/>
      <c r="C255" s="87"/>
      <c r="D255" s="96" t="s">
        <v>9</v>
      </c>
      <c r="E255" s="97"/>
      <c r="F255" s="32">
        <v>34000</v>
      </c>
      <c r="G255" s="29">
        <v>0</v>
      </c>
      <c r="H255" s="12">
        <f>F255+G255</f>
        <v>34000</v>
      </c>
      <c r="I255" s="71">
        <v>25185.18</v>
      </c>
      <c r="J255" s="104"/>
      <c r="K255" s="78"/>
      <c r="L255" s="78"/>
      <c r="M255" s="78"/>
      <c r="N255" s="81"/>
      <c r="O255" s="175"/>
      <c r="P255" s="92"/>
      <c r="R255" s="43"/>
      <c r="T255" s="43"/>
      <c r="U255" s="43"/>
    </row>
    <row r="256" spans="1:21" s="7" customFormat="1" ht="18" customHeight="1">
      <c r="A256" s="85"/>
      <c r="B256" s="85"/>
      <c r="C256" s="87"/>
      <c r="D256" s="133" t="s">
        <v>17</v>
      </c>
      <c r="E256" s="133"/>
      <c r="F256" s="31">
        <v>515000</v>
      </c>
      <c r="G256" s="23">
        <v>0</v>
      </c>
      <c r="H256" s="24">
        <f>F256+G256</f>
        <v>515000</v>
      </c>
      <c r="I256" s="71">
        <v>431291.17</v>
      </c>
      <c r="J256" s="104"/>
      <c r="K256" s="78"/>
      <c r="L256" s="78"/>
      <c r="M256" s="78"/>
      <c r="N256" s="81"/>
      <c r="O256" s="175"/>
      <c r="P256" s="92"/>
      <c r="R256" s="43"/>
      <c r="T256" s="43"/>
      <c r="U256" s="43"/>
    </row>
    <row r="257" spans="1:21" s="7" customFormat="1" ht="28.95" customHeight="1">
      <c r="A257" s="85"/>
      <c r="B257" s="85"/>
      <c r="C257" s="87"/>
      <c r="D257" s="109" t="s">
        <v>38</v>
      </c>
      <c r="E257" s="110"/>
      <c r="F257" s="19">
        <v>19500</v>
      </c>
      <c r="G257" s="23">
        <v>0</v>
      </c>
      <c r="H257" s="24">
        <f>F257+G257</f>
        <v>19500</v>
      </c>
      <c r="I257" s="71">
        <v>19474</v>
      </c>
      <c r="J257" s="95"/>
      <c r="K257" s="79"/>
      <c r="L257" s="79"/>
      <c r="M257" s="79"/>
      <c r="N257" s="82"/>
      <c r="O257" s="174"/>
      <c r="P257" s="92"/>
      <c r="R257" s="43"/>
      <c r="T257" s="43"/>
      <c r="U257" s="43"/>
    </row>
    <row r="258" spans="1:21" s="7" customFormat="1" ht="106.95" customHeight="1">
      <c r="A258" s="87" t="s">
        <v>18</v>
      </c>
      <c r="B258" s="87" t="s">
        <v>51</v>
      </c>
      <c r="C258" s="87" t="s">
        <v>282</v>
      </c>
      <c r="D258" s="45" t="s">
        <v>75</v>
      </c>
      <c r="E258" s="33" t="s">
        <v>283</v>
      </c>
      <c r="F258" s="19">
        <f>F259</f>
        <v>67500</v>
      </c>
      <c r="G258" s="19">
        <f t="shared" ref="G258:I258" si="53">G259</f>
        <v>0</v>
      </c>
      <c r="H258" s="19">
        <f t="shared" si="53"/>
        <v>67500</v>
      </c>
      <c r="I258" s="61">
        <f t="shared" si="53"/>
        <v>66480.3</v>
      </c>
      <c r="J258" s="94" t="s">
        <v>285</v>
      </c>
      <c r="K258" s="77">
        <v>0</v>
      </c>
      <c r="L258" s="77">
        <v>1100</v>
      </c>
      <c r="M258" s="77">
        <v>0</v>
      </c>
      <c r="N258" s="80">
        <v>1100</v>
      </c>
      <c r="O258" s="173">
        <v>120</v>
      </c>
      <c r="P258" s="92" t="s">
        <v>15</v>
      </c>
      <c r="R258" s="43"/>
      <c r="T258" s="43"/>
      <c r="U258" s="43"/>
    </row>
    <row r="259" spans="1:21" s="7" customFormat="1" ht="16.2" customHeight="1">
      <c r="A259" s="86"/>
      <c r="B259" s="86"/>
      <c r="C259" s="86"/>
      <c r="D259" s="169" t="s">
        <v>9</v>
      </c>
      <c r="E259" s="170"/>
      <c r="F259" s="13">
        <v>67500</v>
      </c>
      <c r="G259" s="11">
        <v>0</v>
      </c>
      <c r="H259" s="11">
        <f>F259+G259</f>
        <v>67500</v>
      </c>
      <c r="I259" s="67">
        <v>66480.3</v>
      </c>
      <c r="J259" s="95"/>
      <c r="K259" s="79"/>
      <c r="L259" s="79"/>
      <c r="M259" s="79"/>
      <c r="N259" s="82"/>
      <c r="O259" s="174"/>
      <c r="P259" s="92"/>
      <c r="R259" s="43"/>
      <c r="T259" s="43"/>
      <c r="U259" s="43"/>
    </row>
    <row r="260" spans="1:21" s="7" customFormat="1" ht="80.400000000000006" customHeight="1">
      <c r="A260" s="85" t="s">
        <v>10</v>
      </c>
      <c r="B260" s="106" t="s">
        <v>115</v>
      </c>
      <c r="C260" s="87" t="s">
        <v>214</v>
      </c>
      <c r="D260" s="10" t="s">
        <v>215</v>
      </c>
      <c r="E260" s="46" t="s">
        <v>216</v>
      </c>
      <c r="F260" s="13">
        <f>SUM(F261:F262)</f>
        <v>0</v>
      </c>
      <c r="G260" s="11">
        <f t="shared" ref="G260:I260" si="54">SUM(G261:G262)</f>
        <v>0</v>
      </c>
      <c r="H260" s="11">
        <f t="shared" si="54"/>
        <v>0</v>
      </c>
      <c r="I260" s="56">
        <f t="shared" si="54"/>
        <v>0</v>
      </c>
      <c r="J260" s="99" t="s">
        <v>241</v>
      </c>
      <c r="K260" s="92">
        <v>0</v>
      </c>
      <c r="L260" s="92">
        <v>0</v>
      </c>
      <c r="M260" s="92">
        <v>0</v>
      </c>
      <c r="N260" s="93">
        <v>0</v>
      </c>
      <c r="O260" s="167">
        <v>0</v>
      </c>
      <c r="P260" s="92" t="s">
        <v>15</v>
      </c>
      <c r="R260" s="43"/>
      <c r="T260" s="43"/>
      <c r="U260" s="43"/>
    </row>
    <row r="261" spans="1:21" s="7" customFormat="1" ht="16.95" customHeight="1">
      <c r="A261" s="85"/>
      <c r="B261" s="106"/>
      <c r="C261" s="88"/>
      <c r="D261" s="105" t="s">
        <v>9</v>
      </c>
      <c r="E261" s="97"/>
      <c r="F261" s="13">
        <v>0</v>
      </c>
      <c r="G261" s="11">
        <v>0</v>
      </c>
      <c r="H261" s="12">
        <f>F261+G261</f>
        <v>0</v>
      </c>
      <c r="I261" s="55">
        <v>0</v>
      </c>
      <c r="J261" s="99"/>
      <c r="K261" s="92"/>
      <c r="L261" s="92"/>
      <c r="M261" s="92"/>
      <c r="N261" s="93"/>
      <c r="O261" s="167"/>
      <c r="P261" s="92"/>
      <c r="R261" s="43"/>
      <c r="T261" s="43"/>
      <c r="U261" s="43"/>
    </row>
    <row r="262" spans="1:21" s="7" customFormat="1">
      <c r="A262" s="85"/>
      <c r="B262" s="106"/>
      <c r="C262" s="86"/>
      <c r="D262" s="97" t="s">
        <v>17</v>
      </c>
      <c r="E262" s="98"/>
      <c r="F262" s="13">
        <v>0</v>
      </c>
      <c r="G262" s="11">
        <v>0</v>
      </c>
      <c r="H262" s="12">
        <f>F262+G262</f>
        <v>0</v>
      </c>
      <c r="I262" s="55">
        <v>0</v>
      </c>
      <c r="J262" s="99"/>
      <c r="K262" s="92"/>
      <c r="L262" s="92"/>
      <c r="M262" s="92"/>
      <c r="N262" s="93"/>
      <c r="O262" s="167"/>
      <c r="P262" s="92"/>
      <c r="R262" s="43"/>
      <c r="T262" s="43"/>
      <c r="U262" s="43"/>
    </row>
    <row r="263" spans="1:21" s="7" customFormat="1" ht="85.95" customHeight="1">
      <c r="A263" s="85" t="s">
        <v>10</v>
      </c>
      <c r="B263" s="85" t="s">
        <v>115</v>
      </c>
      <c r="C263" s="85" t="s">
        <v>178</v>
      </c>
      <c r="D263" s="10" t="s">
        <v>189</v>
      </c>
      <c r="E263" s="10" t="s">
        <v>179</v>
      </c>
      <c r="F263" s="13">
        <f>SUM(F264:F264)</f>
        <v>31500</v>
      </c>
      <c r="G263" s="11">
        <f>SUM(G264:G264)</f>
        <v>0</v>
      </c>
      <c r="H263" s="11">
        <f>SUM(H264:H264)</f>
        <v>31500</v>
      </c>
      <c r="I263" s="56">
        <f>SUM(I264:I264)</f>
        <v>31272.39</v>
      </c>
      <c r="J263" s="99" t="s">
        <v>242</v>
      </c>
      <c r="K263" s="92">
        <v>0</v>
      </c>
      <c r="L263" s="92">
        <v>28</v>
      </c>
      <c r="M263" s="92">
        <v>0</v>
      </c>
      <c r="N263" s="93">
        <v>28</v>
      </c>
      <c r="O263" s="167">
        <v>28</v>
      </c>
      <c r="P263" s="92" t="s">
        <v>15</v>
      </c>
      <c r="R263" s="43"/>
      <c r="T263" s="43"/>
      <c r="U263" s="43"/>
    </row>
    <row r="264" spans="1:21" s="7" customFormat="1">
      <c r="A264" s="85"/>
      <c r="B264" s="85"/>
      <c r="C264" s="85"/>
      <c r="D264" s="98" t="s">
        <v>197</v>
      </c>
      <c r="E264" s="98"/>
      <c r="F264" s="13">
        <v>31500</v>
      </c>
      <c r="G264" s="11">
        <v>0</v>
      </c>
      <c r="H264" s="12">
        <f>F264+G264</f>
        <v>31500</v>
      </c>
      <c r="I264" s="55">
        <v>31272.39</v>
      </c>
      <c r="J264" s="99"/>
      <c r="K264" s="92"/>
      <c r="L264" s="92"/>
      <c r="M264" s="92"/>
      <c r="N264" s="93"/>
      <c r="O264" s="167"/>
      <c r="P264" s="92"/>
      <c r="R264" s="43"/>
      <c r="T264" s="43"/>
      <c r="U264" s="43"/>
    </row>
    <row r="265" spans="1:21" s="7" customFormat="1" ht="96" customHeight="1">
      <c r="A265" s="85" t="s">
        <v>10</v>
      </c>
      <c r="B265" s="85" t="s">
        <v>115</v>
      </c>
      <c r="C265" s="85" t="s">
        <v>180</v>
      </c>
      <c r="D265" s="10" t="s">
        <v>189</v>
      </c>
      <c r="E265" s="10" t="s">
        <v>181</v>
      </c>
      <c r="F265" s="13">
        <f>SUM(F266:F266)</f>
        <v>21000</v>
      </c>
      <c r="G265" s="11">
        <f>SUM(G266:G266)</f>
        <v>0</v>
      </c>
      <c r="H265" s="11">
        <f>SUM(H266:H266)</f>
        <v>21000</v>
      </c>
      <c r="I265" s="56">
        <f>SUM(I266:I266)</f>
        <v>20832.7</v>
      </c>
      <c r="J265" s="99" t="s">
        <v>191</v>
      </c>
      <c r="K265" s="92">
        <v>60</v>
      </c>
      <c r="L265" s="92">
        <v>57</v>
      </c>
      <c r="M265" s="92">
        <v>0</v>
      </c>
      <c r="N265" s="93">
        <v>57</v>
      </c>
      <c r="O265" s="167">
        <v>57</v>
      </c>
      <c r="P265" s="92" t="s">
        <v>15</v>
      </c>
      <c r="R265" s="43"/>
      <c r="T265" s="43"/>
      <c r="U265" s="43"/>
    </row>
    <row r="266" spans="1:21" s="7" customFormat="1">
      <c r="A266" s="85"/>
      <c r="B266" s="85"/>
      <c r="C266" s="85"/>
      <c r="D266" s="98" t="s">
        <v>197</v>
      </c>
      <c r="E266" s="98"/>
      <c r="F266" s="13">
        <v>21000</v>
      </c>
      <c r="G266" s="11">
        <v>0</v>
      </c>
      <c r="H266" s="12">
        <f>F266+G266</f>
        <v>21000</v>
      </c>
      <c r="I266" s="55">
        <v>20832.7</v>
      </c>
      <c r="J266" s="99"/>
      <c r="K266" s="92"/>
      <c r="L266" s="92"/>
      <c r="M266" s="92"/>
      <c r="N266" s="93"/>
      <c r="O266" s="167"/>
      <c r="P266" s="92"/>
      <c r="R266" s="43"/>
      <c r="T266" s="43"/>
      <c r="U266" s="43"/>
    </row>
    <row r="267" spans="1:21" s="7" customFormat="1" ht="81.599999999999994" customHeight="1">
      <c r="A267" s="85" t="s">
        <v>10</v>
      </c>
      <c r="B267" s="85" t="s">
        <v>115</v>
      </c>
      <c r="C267" s="85" t="s">
        <v>182</v>
      </c>
      <c r="D267" s="10" t="s">
        <v>189</v>
      </c>
      <c r="E267" s="10" t="s">
        <v>183</v>
      </c>
      <c r="F267" s="13">
        <f>SUM(F268:F268)</f>
        <v>13600</v>
      </c>
      <c r="G267" s="11">
        <f>SUM(G268:G268)</f>
        <v>0</v>
      </c>
      <c r="H267" s="11">
        <f>SUM(H268:H268)</f>
        <v>13600</v>
      </c>
      <c r="I267" s="56">
        <f>SUM(I268:I268)</f>
        <v>13573.44</v>
      </c>
      <c r="J267" s="15" t="s">
        <v>247</v>
      </c>
      <c r="K267" s="16">
        <v>0</v>
      </c>
      <c r="L267" s="16">
        <v>197</v>
      </c>
      <c r="M267" s="16">
        <v>0</v>
      </c>
      <c r="N267" s="17">
        <v>197</v>
      </c>
      <c r="O267" s="68">
        <v>197</v>
      </c>
      <c r="P267" s="92" t="s">
        <v>15</v>
      </c>
      <c r="R267" s="43"/>
      <c r="T267" s="43"/>
      <c r="U267" s="43"/>
    </row>
    <row r="268" spans="1:21" s="7" customFormat="1" ht="46.95" customHeight="1">
      <c r="A268" s="85"/>
      <c r="B268" s="85"/>
      <c r="C268" s="85"/>
      <c r="D268" s="98" t="s">
        <v>17</v>
      </c>
      <c r="E268" s="98"/>
      <c r="F268" s="13">
        <v>13600</v>
      </c>
      <c r="G268" s="11">
        <v>0</v>
      </c>
      <c r="H268" s="12">
        <f>F268+G268</f>
        <v>13600</v>
      </c>
      <c r="I268" s="55">
        <v>13573.44</v>
      </c>
      <c r="J268" s="15" t="s">
        <v>243</v>
      </c>
      <c r="K268" s="16">
        <v>0</v>
      </c>
      <c r="L268" s="16">
        <v>65</v>
      </c>
      <c r="M268" s="16">
        <v>0</v>
      </c>
      <c r="N268" s="17">
        <v>65</v>
      </c>
      <c r="O268" s="68">
        <v>65</v>
      </c>
      <c r="P268" s="92"/>
      <c r="R268" s="43"/>
      <c r="T268" s="43"/>
      <c r="U268" s="43"/>
    </row>
    <row r="269" spans="1:21" s="7" customFormat="1" ht="106.5" customHeight="1">
      <c r="A269" s="85" t="s">
        <v>10</v>
      </c>
      <c r="B269" s="106" t="s">
        <v>115</v>
      </c>
      <c r="C269" s="87" t="s">
        <v>217</v>
      </c>
      <c r="D269" s="10" t="s">
        <v>215</v>
      </c>
      <c r="E269" s="10" t="s">
        <v>218</v>
      </c>
      <c r="F269" s="13">
        <f>F270+F271</f>
        <v>11000</v>
      </c>
      <c r="G269" s="11">
        <f t="shared" ref="G269:I269" si="55">G270+G271</f>
        <v>0</v>
      </c>
      <c r="H269" s="11">
        <f t="shared" si="55"/>
        <v>11000</v>
      </c>
      <c r="I269" s="56">
        <f t="shared" si="55"/>
        <v>10500</v>
      </c>
      <c r="J269" s="94" t="s">
        <v>241</v>
      </c>
      <c r="K269" s="77">
        <v>0</v>
      </c>
      <c r="L269" s="77">
        <v>0</v>
      </c>
      <c r="M269" s="77">
        <v>0</v>
      </c>
      <c r="N269" s="80">
        <v>0</v>
      </c>
      <c r="O269" s="173">
        <v>0</v>
      </c>
      <c r="P269" s="92" t="s">
        <v>15</v>
      </c>
      <c r="R269" s="43"/>
      <c r="T269" s="43"/>
      <c r="U269" s="43"/>
    </row>
    <row r="270" spans="1:21" s="7" customFormat="1" ht="15" customHeight="1">
      <c r="A270" s="85"/>
      <c r="B270" s="106"/>
      <c r="C270" s="88"/>
      <c r="D270" s="96" t="s">
        <v>9</v>
      </c>
      <c r="E270" s="97"/>
      <c r="F270" s="13">
        <v>11000</v>
      </c>
      <c r="G270" s="11">
        <v>0</v>
      </c>
      <c r="H270" s="12">
        <f>F270+G270</f>
        <v>11000</v>
      </c>
      <c r="I270" s="55">
        <v>10500</v>
      </c>
      <c r="J270" s="104"/>
      <c r="K270" s="78"/>
      <c r="L270" s="78"/>
      <c r="M270" s="78"/>
      <c r="N270" s="81"/>
      <c r="O270" s="175"/>
      <c r="P270" s="92"/>
      <c r="R270" s="43"/>
      <c r="T270" s="43"/>
      <c r="U270" s="43"/>
    </row>
    <row r="271" spans="1:21" s="7" customFormat="1" ht="14.4" customHeight="1">
      <c r="A271" s="85"/>
      <c r="B271" s="106"/>
      <c r="C271" s="88"/>
      <c r="D271" s="96" t="s">
        <v>17</v>
      </c>
      <c r="E271" s="97"/>
      <c r="F271" s="13">
        <v>0</v>
      </c>
      <c r="G271" s="11">
        <v>0</v>
      </c>
      <c r="H271" s="12">
        <f>F271+G271</f>
        <v>0</v>
      </c>
      <c r="I271" s="55">
        <v>0</v>
      </c>
      <c r="J271" s="95"/>
      <c r="K271" s="79"/>
      <c r="L271" s="79"/>
      <c r="M271" s="79"/>
      <c r="N271" s="82"/>
      <c r="O271" s="174"/>
      <c r="P271" s="92"/>
      <c r="R271" s="43"/>
      <c r="T271" s="43"/>
      <c r="U271" s="43"/>
    </row>
    <row r="272" spans="1:21" s="7" customFormat="1" ht="77.25" customHeight="1">
      <c r="A272" s="85" t="s">
        <v>10</v>
      </c>
      <c r="B272" s="106" t="s">
        <v>115</v>
      </c>
      <c r="C272" s="85" t="s">
        <v>219</v>
      </c>
      <c r="D272" s="10" t="s">
        <v>215</v>
      </c>
      <c r="E272" s="10" t="s">
        <v>230</v>
      </c>
      <c r="F272" s="13">
        <f>F273+F274</f>
        <v>10000</v>
      </c>
      <c r="G272" s="11">
        <f t="shared" ref="G272:I272" si="56">G273+G274</f>
        <v>0</v>
      </c>
      <c r="H272" s="11">
        <f t="shared" si="56"/>
        <v>10000</v>
      </c>
      <c r="I272" s="56">
        <f t="shared" si="56"/>
        <v>0</v>
      </c>
      <c r="J272" s="94" t="s">
        <v>241</v>
      </c>
      <c r="K272" s="77">
        <v>0</v>
      </c>
      <c r="L272" s="77">
        <v>0</v>
      </c>
      <c r="M272" s="77">
        <v>0</v>
      </c>
      <c r="N272" s="80">
        <v>0</v>
      </c>
      <c r="O272" s="173">
        <v>0</v>
      </c>
      <c r="P272" s="92" t="s">
        <v>15</v>
      </c>
      <c r="R272" s="43"/>
      <c r="T272" s="43"/>
      <c r="U272" s="43"/>
    </row>
    <row r="273" spans="1:21" s="7" customFormat="1">
      <c r="A273" s="85"/>
      <c r="B273" s="106"/>
      <c r="C273" s="85"/>
      <c r="D273" s="96" t="s">
        <v>9</v>
      </c>
      <c r="E273" s="97"/>
      <c r="F273" s="13">
        <v>10000</v>
      </c>
      <c r="G273" s="11">
        <v>0</v>
      </c>
      <c r="H273" s="12">
        <f>F273+G273</f>
        <v>10000</v>
      </c>
      <c r="I273" s="55">
        <v>0</v>
      </c>
      <c r="J273" s="104"/>
      <c r="K273" s="78"/>
      <c r="L273" s="78"/>
      <c r="M273" s="78"/>
      <c r="N273" s="81"/>
      <c r="O273" s="175"/>
      <c r="P273" s="92"/>
      <c r="R273" s="43"/>
      <c r="T273" s="43"/>
      <c r="U273" s="43"/>
    </row>
    <row r="274" spans="1:21" s="7" customFormat="1">
      <c r="A274" s="85"/>
      <c r="B274" s="106"/>
      <c r="C274" s="85"/>
      <c r="D274" s="96" t="s">
        <v>17</v>
      </c>
      <c r="E274" s="97"/>
      <c r="F274" s="13">
        <v>0</v>
      </c>
      <c r="G274" s="11">
        <v>0</v>
      </c>
      <c r="H274" s="12">
        <f>F274+G274</f>
        <v>0</v>
      </c>
      <c r="I274" s="55">
        <v>0</v>
      </c>
      <c r="J274" s="95"/>
      <c r="K274" s="79"/>
      <c r="L274" s="79"/>
      <c r="M274" s="79"/>
      <c r="N274" s="82"/>
      <c r="O274" s="174"/>
      <c r="P274" s="92"/>
      <c r="R274" s="43"/>
      <c r="T274" s="43"/>
      <c r="U274" s="43"/>
    </row>
    <row r="275" spans="1:21" s="7" customFormat="1" ht="97.95" customHeight="1">
      <c r="A275" s="85" t="s">
        <v>10</v>
      </c>
      <c r="B275" s="106" t="s">
        <v>115</v>
      </c>
      <c r="C275" s="88" t="s">
        <v>220</v>
      </c>
      <c r="D275" s="47" t="s">
        <v>221</v>
      </c>
      <c r="E275" s="10" t="s">
        <v>222</v>
      </c>
      <c r="F275" s="13">
        <f>F276</f>
        <v>257175</v>
      </c>
      <c r="G275" s="11">
        <f t="shared" ref="G275:I275" si="57">G276</f>
        <v>0</v>
      </c>
      <c r="H275" s="11">
        <f t="shared" si="57"/>
        <v>257175</v>
      </c>
      <c r="I275" s="56">
        <f t="shared" si="57"/>
        <v>248703.29</v>
      </c>
      <c r="J275" s="94" t="s">
        <v>244</v>
      </c>
      <c r="K275" s="77">
        <v>0</v>
      </c>
      <c r="L275" s="77">
        <v>408</v>
      </c>
      <c r="M275" s="77">
        <v>0</v>
      </c>
      <c r="N275" s="80">
        <v>408</v>
      </c>
      <c r="O275" s="173">
        <v>408</v>
      </c>
      <c r="P275" s="92" t="s">
        <v>15</v>
      </c>
      <c r="R275" s="43"/>
      <c r="T275" s="43"/>
      <c r="U275" s="43"/>
    </row>
    <row r="276" spans="1:21" s="7" customFormat="1">
      <c r="A276" s="85"/>
      <c r="B276" s="106"/>
      <c r="C276" s="86"/>
      <c r="D276" s="126" t="s">
        <v>17</v>
      </c>
      <c r="E276" s="127"/>
      <c r="F276" s="13">
        <v>257175</v>
      </c>
      <c r="G276" s="11">
        <v>0</v>
      </c>
      <c r="H276" s="12">
        <f>F276+G276</f>
        <v>257175</v>
      </c>
      <c r="I276" s="59">
        <v>248703.29</v>
      </c>
      <c r="J276" s="95"/>
      <c r="K276" s="79"/>
      <c r="L276" s="79"/>
      <c r="M276" s="79"/>
      <c r="N276" s="82"/>
      <c r="O276" s="174"/>
      <c r="P276" s="92"/>
      <c r="R276" s="43"/>
      <c r="T276" s="43"/>
      <c r="U276" s="43"/>
    </row>
    <row r="277" spans="1:21" s="7" customFormat="1" ht="81" customHeight="1">
      <c r="A277" s="85" t="s">
        <v>10</v>
      </c>
      <c r="B277" s="106" t="s">
        <v>115</v>
      </c>
      <c r="C277" s="88" t="s">
        <v>220</v>
      </c>
      <c r="D277" s="47" t="s">
        <v>221</v>
      </c>
      <c r="E277" s="10" t="s">
        <v>272</v>
      </c>
      <c r="F277" s="13">
        <f>F278</f>
        <v>221000</v>
      </c>
      <c r="G277" s="11">
        <f t="shared" ref="G277:I277" si="58">G278</f>
        <v>0</v>
      </c>
      <c r="H277" s="11">
        <f t="shared" si="58"/>
        <v>221000</v>
      </c>
      <c r="I277" s="56">
        <f t="shared" si="58"/>
        <v>0</v>
      </c>
      <c r="J277" s="94" t="s">
        <v>244</v>
      </c>
      <c r="K277" s="77">
        <v>0</v>
      </c>
      <c r="L277" s="77">
        <v>472</v>
      </c>
      <c r="M277" s="77">
        <v>0</v>
      </c>
      <c r="N277" s="80">
        <v>472</v>
      </c>
      <c r="O277" s="173">
        <v>0</v>
      </c>
      <c r="P277" s="92" t="s">
        <v>15</v>
      </c>
      <c r="R277" s="43"/>
      <c r="T277" s="43"/>
      <c r="U277" s="43"/>
    </row>
    <row r="278" spans="1:21" s="7" customFormat="1">
      <c r="A278" s="85"/>
      <c r="B278" s="106"/>
      <c r="C278" s="86"/>
      <c r="D278" s="96" t="s">
        <v>17</v>
      </c>
      <c r="E278" s="97"/>
      <c r="F278" s="13">
        <v>221000</v>
      </c>
      <c r="G278" s="11">
        <v>0</v>
      </c>
      <c r="H278" s="12">
        <f>F278+G278</f>
        <v>221000</v>
      </c>
      <c r="I278" s="59">
        <v>0</v>
      </c>
      <c r="J278" s="95"/>
      <c r="K278" s="79"/>
      <c r="L278" s="79"/>
      <c r="M278" s="79"/>
      <c r="N278" s="82"/>
      <c r="O278" s="174"/>
      <c r="P278" s="92"/>
      <c r="R278" s="43"/>
      <c r="T278" s="43"/>
      <c r="U278" s="43"/>
    </row>
    <row r="279" spans="1:21" s="7" customFormat="1" ht="102.6" customHeight="1">
      <c r="A279" s="108" t="s">
        <v>18</v>
      </c>
      <c r="B279" s="87" t="s">
        <v>32</v>
      </c>
      <c r="C279" s="87" t="s">
        <v>223</v>
      </c>
      <c r="D279" s="47" t="s">
        <v>121</v>
      </c>
      <c r="E279" s="48" t="s">
        <v>224</v>
      </c>
      <c r="F279" s="13">
        <f>F280+F281</f>
        <v>0</v>
      </c>
      <c r="G279" s="11">
        <f t="shared" ref="G279:I279" si="59">G280+G281</f>
        <v>0</v>
      </c>
      <c r="H279" s="11">
        <f t="shared" si="59"/>
        <v>0</v>
      </c>
      <c r="I279" s="56">
        <f t="shared" si="59"/>
        <v>0</v>
      </c>
      <c r="J279" s="94" t="s">
        <v>245</v>
      </c>
      <c r="K279" s="77">
        <v>0</v>
      </c>
      <c r="L279" s="77">
        <v>0</v>
      </c>
      <c r="M279" s="77">
        <v>0</v>
      </c>
      <c r="N279" s="80">
        <v>0</v>
      </c>
      <c r="O279" s="173">
        <v>0</v>
      </c>
      <c r="P279" s="92" t="s">
        <v>15</v>
      </c>
      <c r="R279" s="43"/>
      <c r="T279" s="43"/>
      <c r="U279" s="43"/>
    </row>
    <row r="280" spans="1:21" s="7" customFormat="1" ht="16.2" customHeight="1">
      <c r="A280" s="108"/>
      <c r="B280" s="88"/>
      <c r="C280" s="88"/>
      <c r="D280" s="106" t="s">
        <v>9</v>
      </c>
      <c r="E280" s="107"/>
      <c r="F280" s="13">
        <v>0</v>
      </c>
      <c r="G280" s="11">
        <v>0</v>
      </c>
      <c r="H280" s="12">
        <f>F280+G280</f>
        <v>0</v>
      </c>
      <c r="I280" s="55">
        <v>0</v>
      </c>
      <c r="J280" s="104"/>
      <c r="K280" s="78"/>
      <c r="L280" s="78"/>
      <c r="M280" s="78"/>
      <c r="N280" s="81"/>
      <c r="O280" s="175"/>
      <c r="P280" s="92"/>
      <c r="R280" s="43"/>
      <c r="T280" s="43"/>
      <c r="U280" s="43"/>
    </row>
    <row r="281" spans="1:21" s="7" customFormat="1">
      <c r="A281" s="108"/>
      <c r="B281" s="86"/>
      <c r="C281" s="86"/>
      <c r="D281" s="106" t="s">
        <v>17</v>
      </c>
      <c r="E281" s="107"/>
      <c r="F281" s="13">
        <v>0</v>
      </c>
      <c r="G281" s="11">
        <v>0</v>
      </c>
      <c r="H281" s="12">
        <f>F281+G281</f>
        <v>0</v>
      </c>
      <c r="I281" s="55">
        <v>0</v>
      </c>
      <c r="J281" s="95"/>
      <c r="K281" s="79"/>
      <c r="L281" s="79"/>
      <c r="M281" s="79"/>
      <c r="N281" s="82"/>
      <c r="O281" s="174"/>
      <c r="P281" s="92"/>
      <c r="R281" s="43"/>
      <c r="T281" s="43"/>
      <c r="U281" s="43"/>
    </row>
    <row r="282" spans="1:21" s="7" customFormat="1" ht="86.4" customHeight="1">
      <c r="A282" s="85" t="s">
        <v>10</v>
      </c>
      <c r="B282" s="106" t="s">
        <v>115</v>
      </c>
      <c r="C282" s="87" t="s">
        <v>225</v>
      </c>
      <c r="D282" s="47" t="s">
        <v>221</v>
      </c>
      <c r="E282" s="46" t="s">
        <v>226</v>
      </c>
      <c r="F282" s="13">
        <f>F283</f>
        <v>0</v>
      </c>
      <c r="G282" s="11">
        <f>G283</f>
        <v>0</v>
      </c>
      <c r="H282" s="11">
        <f t="shared" ref="H282:I282" si="60">H283</f>
        <v>0</v>
      </c>
      <c r="I282" s="56">
        <f t="shared" si="60"/>
        <v>0</v>
      </c>
      <c r="J282" s="94" t="s">
        <v>246</v>
      </c>
      <c r="K282" s="77">
        <v>0</v>
      </c>
      <c r="L282" s="77">
        <v>0</v>
      </c>
      <c r="M282" s="77">
        <v>0</v>
      </c>
      <c r="N282" s="80">
        <v>0</v>
      </c>
      <c r="O282" s="173">
        <v>0</v>
      </c>
      <c r="P282" s="92" t="s">
        <v>15</v>
      </c>
      <c r="R282" s="43"/>
      <c r="T282" s="43"/>
      <c r="U282" s="43"/>
    </row>
    <row r="283" spans="1:21" s="7" customFormat="1">
      <c r="A283" s="85"/>
      <c r="B283" s="106"/>
      <c r="C283" s="86"/>
      <c r="D283" s="96" t="s">
        <v>17</v>
      </c>
      <c r="E283" s="97"/>
      <c r="F283" s="13">
        <v>0</v>
      </c>
      <c r="G283" s="11">
        <v>0</v>
      </c>
      <c r="H283" s="12">
        <f>F283+G283</f>
        <v>0</v>
      </c>
      <c r="I283" s="59">
        <v>0</v>
      </c>
      <c r="J283" s="95"/>
      <c r="K283" s="79"/>
      <c r="L283" s="79"/>
      <c r="M283" s="79"/>
      <c r="N283" s="82"/>
      <c r="O283" s="174"/>
      <c r="P283" s="92"/>
      <c r="R283" s="43"/>
      <c r="T283" s="43"/>
      <c r="U283" s="43"/>
    </row>
    <row r="284" spans="1:21" s="7" customFormat="1" ht="103.2" customHeight="1">
      <c r="A284" s="85" t="s">
        <v>124</v>
      </c>
      <c r="B284" s="85" t="s">
        <v>125</v>
      </c>
      <c r="C284" s="85" t="s">
        <v>126</v>
      </c>
      <c r="D284" s="10" t="s">
        <v>127</v>
      </c>
      <c r="E284" s="10" t="s">
        <v>128</v>
      </c>
      <c r="F284" s="13">
        <v>270000</v>
      </c>
      <c r="G284" s="11">
        <v>0</v>
      </c>
      <c r="H284" s="11">
        <f>SUM(F284+G284)</f>
        <v>270000</v>
      </c>
      <c r="I284" s="56">
        <v>181000</v>
      </c>
      <c r="J284" s="99" t="s">
        <v>161</v>
      </c>
      <c r="K284" s="149">
        <v>15</v>
      </c>
      <c r="L284" s="149">
        <v>9</v>
      </c>
      <c r="M284" s="149">
        <v>0</v>
      </c>
      <c r="N284" s="150">
        <v>9</v>
      </c>
      <c r="O284" s="188">
        <v>8</v>
      </c>
      <c r="P284" s="92" t="s">
        <v>129</v>
      </c>
      <c r="R284" s="43"/>
      <c r="T284" s="43"/>
      <c r="U284" s="43"/>
    </row>
    <row r="285" spans="1:21" s="7" customFormat="1" ht="16.5" customHeight="1">
      <c r="A285" s="85"/>
      <c r="B285" s="85"/>
      <c r="C285" s="85"/>
      <c r="D285" s="98" t="s">
        <v>9</v>
      </c>
      <c r="E285" s="98"/>
      <c r="F285" s="13">
        <v>270000</v>
      </c>
      <c r="G285" s="12">
        <v>0</v>
      </c>
      <c r="H285" s="12">
        <f>F285+G285</f>
        <v>270000</v>
      </c>
      <c r="I285" s="55">
        <v>181000</v>
      </c>
      <c r="J285" s="99"/>
      <c r="K285" s="149"/>
      <c r="L285" s="149"/>
      <c r="M285" s="149"/>
      <c r="N285" s="150"/>
      <c r="O285" s="188"/>
      <c r="P285" s="92"/>
      <c r="R285" s="43"/>
      <c r="T285" s="43"/>
      <c r="U285" s="43"/>
    </row>
    <row r="286" spans="1:21" s="7" customFormat="1" ht="146.4" customHeight="1">
      <c r="A286" s="85" t="s">
        <v>124</v>
      </c>
      <c r="B286" s="85" t="s">
        <v>125</v>
      </c>
      <c r="C286" s="85" t="s">
        <v>130</v>
      </c>
      <c r="D286" s="10" t="s">
        <v>131</v>
      </c>
      <c r="E286" s="10" t="s">
        <v>132</v>
      </c>
      <c r="F286" s="13">
        <f>SUM(F287)</f>
        <v>500000</v>
      </c>
      <c r="G286" s="11">
        <f>SUM(G287)</f>
        <v>0</v>
      </c>
      <c r="H286" s="11">
        <f>SUM(H287)</f>
        <v>500000</v>
      </c>
      <c r="I286" s="56">
        <v>500000</v>
      </c>
      <c r="J286" s="99" t="s">
        <v>161</v>
      </c>
      <c r="K286" s="92">
        <v>1</v>
      </c>
      <c r="L286" s="92">
        <v>1</v>
      </c>
      <c r="M286" s="92">
        <v>0</v>
      </c>
      <c r="N286" s="93">
        <v>1</v>
      </c>
      <c r="O286" s="167">
        <v>1</v>
      </c>
      <c r="P286" s="92" t="s">
        <v>129</v>
      </c>
      <c r="R286" s="43"/>
      <c r="T286" s="43"/>
      <c r="U286" s="43"/>
    </row>
    <row r="287" spans="1:21" s="7" customFormat="1" ht="17.399999999999999" customHeight="1">
      <c r="A287" s="85"/>
      <c r="B287" s="85"/>
      <c r="C287" s="85"/>
      <c r="D287" s="98" t="s">
        <v>9</v>
      </c>
      <c r="E287" s="98"/>
      <c r="F287" s="49">
        <v>500000</v>
      </c>
      <c r="G287" s="12">
        <v>0</v>
      </c>
      <c r="H287" s="12">
        <f>F287+G287</f>
        <v>500000</v>
      </c>
      <c r="I287" s="55">
        <v>500000</v>
      </c>
      <c r="J287" s="99"/>
      <c r="K287" s="92"/>
      <c r="L287" s="92"/>
      <c r="M287" s="92"/>
      <c r="N287" s="93"/>
      <c r="O287" s="167"/>
      <c r="P287" s="92"/>
      <c r="R287" s="43"/>
      <c r="T287" s="43"/>
      <c r="U287" s="43"/>
    </row>
    <row r="288" spans="1:21" s="7" customFormat="1" ht="151.80000000000001">
      <c r="A288" s="85" t="s">
        <v>133</v>
      </c>
      <c r="B288" s="85" t="s">
        <v>134</v>
      </c>
      <c r="C288" s="85" t="s">
        <v>135</v>
      </c>
      <c r="D288" s="10" t="s">
        <v>59</v>
      </c>
      <c r="E288" s="10" t="s">
        <v>136</v>
      </c>
      <c r="F288" s="13">
        <v>725939</v>
      </c>
      <c r="G288" s="11">
        <v>14176</v>
      </c>
      <c r="H288" s="11">
        <v>740115</v>
      </c>
      <c r="I288" s="56">
        <v>740110.7</v>
      </c>
      <c r="J288" s="99" t="s">
        <v>162</v>
      </c>
      <c r="K288" s="149">
        <v>2</v>
      </c>
      <c r="L288" s="149">
        <v>1</v>
      </c>
      <c r="M288" s="149">
        <v>0</v>
      </c>
      <c r="N288" s="150">
        <v>1</v>
      </c>
      <c r="O288" s="188">
        <v>1</v>
      </c>
      <c r="P288" s="92" t="s">
        <v>291</v>
      </c>
      <c r="R288" s="43"/>
      <c r="T288" s="43"/>
      <c r="U288" s="43"/>
    </row>
    <row r="289" spans="1:21" s="7" customFormat="1" ht="19.95" customHeight="1">
      <c r="A289" s="85"/>
      <c r="B289" s="85"/>
      <c r="C289" s="85"/>
      <c r="D289" s="101" t="s">
        <v>198</v>
      </c>
      <c r="E289" s="102"/>
      <c r="F289" s="14">
        <v>725939</v>
      </c>
      <c r="G289" s="12">
        <v>14176</v>
      </c>
      <c r="H289" s="12">
        <v>740115</v>
      </c>
      <c r="I289" s="55">
        <v>740110.7</v>
      </c>
      <c r="J289" s="99"/>
      <c r="K289" s="149"/>
      <c r="L289" s="149"/>
      <c r="M289" s="149"/>
      <c r="N289" s="150"/>
      <c r="O289" s="188"/>
      <c r="P289" s="92"/>
      <c r="R289" s="43"/>
      <c r="U289" s="43"/>
    </row>
  </sheetData>
  <mergeCells count="1220">
    <mergeCell ref="D192:E192"/>
    <mergeCell ref="O275:O276"/>
    <mergeCell ref="O277:O278"/>
    <mergeCell ref="O279:O281"/>
    <mergeCell ref="O282:O283"/>
    <mergeCell ref="O284:O285"/>
    <mergeCell ref="O286:O287"/>
    <mergeCell ref="O288:O289"/>
    <mergeCell ref="O181:O182"/>
    <mergeCell ref="O183:O185"/>
    <mergeCell ref="O186:O192"/>
    <mergeCell ref="O193:O195"/>
    <mergeCell ref="O197:O200"/>
    <mergeCell ref="O201:O205"/>
    <mergeCell ref="O206:O209"/>
    <mergeCell ref="O210:O213"/>
    <mergeCell ref="O214:O219"/>
    <mergeCell ref="O220:O222"/>
    <mergeCell ref="O223:O226"/>
    <mergeCell ref="O227:O229"/>
    <mergeCell ref="O231:O234"/>
    <mergeCell ref="O235:O236"/>
    <mergeCell ref="O238:O239"/>
    <mergeCell ref="O240:O243"/>
    <mergeCell ref="O272:O274"/>
    <mergeCell ref="I210:I211"/>
    <mergeCell ref="I214:I215"/>
    <mergeCell ref="I230:I232"/>
    <mergeCell ref="I240:I241"/>
    <mergeCell ref="I12:I13"/>
    <mergeCell ref="I26:I27"/>
    <mergeCell ref="I32:I33"/>
    <mergeCell ref="I88:I89"/>
    <mergeCell ref="I96:I98"/>
    <mergeCell ref="I102:I106"/>
    <mergeCell ref="L12:L14"/>
    <mergeCell ref="N12:N14"/>
    <mergeCell ref="N68:N69"/>
    <mergeCell ref="K106:K108"/>
    <mergeCell ref="L106:L108"/>
    <mergeCell ref="I196:I197"/>
    <mergeCell ref="I201:I202"/>
    <mergeCell ref="K173:K174"/>
    <mergeCell ref="L173:L174"/>
    <mergeCell ref="M173:M174"/>
    <mergeCell ref="N173:N174"/>
    <mergeCell ref="O9:O11"/>
    <mergeCell ref="O12:O14"/>
    <mergeCell ref="O15:O16"/>
    <mergeCell ref="O17:O19"/>
    <mergeCell ref="O20:O21"/>
    <mergeCell ref="O22:O23"/>
    <mergeCell ref="O24:O25"/>
    <mergeCell ref="O27:O31"/>
    <mergeCell ref="O33:O38"/>
    <mergeCell ref="O39:O40"/>
    <mergeCell ref="O41:O45"/>
    <mergeCell ref="O46:O48"/>
    <mergeCell ref="I206:I207"/>
    <mergeCell ref="O120:O121"/>
    <mergeCell ref="O122:O123"/>
    <mergeCell ref="O157:O159"/>
    <mergeCell ref="O160:O161"/>
    <mergeCell ref="O162:O163"/>
    <mergeCell ref="O164:O165"/>
    <mergeCell ref="P144:P145"/>
    <mergeCell ref="M144:M145"/>
    <mergeCell ref="I248:I251"/>
    <mergeCell ref="I253:I254"/>
    <mergeCell ref="O49:O51"/>
    <mergeCell ref="O53:O56"/>
    <mergeCell ref="O57:O58"/>
    <mergeCell ref="O59:O60"/>
    <mergeCell ref="O62:O63"/>
    <mergeCell ref="O64:O65"/>
    <mergeCell ref="O66:O67"/>
    <mergeCell ref="O68:O69"/>
    <mergeCell ref="O70:O72"/>
    <mergeCell ref="O73:O74"/>
    <mergeCell ref="O75:O76"/>
    <mergeCell ref="O77:O85"/>
    <mergeCell ref="O86:O87"/>
    <mergeCell ref="O88:O91"/>
    <mergeCell ref="O92:O94"/>
    <mergeCell ref="O95:O98"/>
    <mergeCell ref="O99:O101"/>
    <mergeCell ref="O102:O103"/>
    <mergeCell ref="O104:O105"/>
    <mergeCell ref="O106:O108"/>
    <mergeCell ref="O109:O110"/>
    <mergeCell ref="O111:O113"/>
    <mergeCell ref="O114:O118"/>
    <mergeCell ref="J173:J174"/>
    <mergeCell ref="A196:A200"/>
    <mergeCell ref="B196:B200"/>
    <mergeCell ref="P196:P200"/>
    <mergeCell ref="J206:J209"/>
    <mergeCell ref="K206:K209"/>
    <mergeCell ref="F206:F207"/>
    <mergeCell ref="P186:P192"/>
    <mergeCell ref="F193:F194"/>
    <mergeCell ref="D193:D194"/>
    <mergeCell ref="E193:E194"/>
    <mergeCell ref="O166:O168"/>
    <mergeCell ref="O169:O172"/>
    <mergeCell ref="O173:O174"/>
    <mergeCell ref="O176:O177"/>
    <mergeCell ref="I119:I120"/>
    <mergeCell ref="I124:I127"/>
    <mergeCell ref="C173:C174"/>
    <mergeCell ref="D174:E174"/>
    <mergeCell ref="O178:O180"/>
    <mergeCell ref="A181:A182"/>
    <mergeCell ref="B181:B182"/>
    <mergeCell ref="C181:C182"/>
    <mergeCell ref="J181:J182"/>
    <mergeCell ref="K181:K182"/>
    <mergeCell ref="L181:L182"/>
    <mergeCell ref="M181:M182"/>
    <mergeCell ref="N181:N182"/>
    <mergeCell ref="J169:J172"/>
    <mergeCell ref="K169:K172"/>
    <mergeCell ref="L169:L172"/>
    <mergeCell ref="M169:M172"/>
    <mergeCell ref="N169:N172"/>
    <mergeCell ref="P210:P213"/>
    <mergeCell ref="P206:P209"/>
    <mergeCell ref="P253:P257"/>
    <mergeCell ref="P193:P195"/>
    <mergeCell ref="M193:M195"/>
    <mergeCell ref="N193:N195"/>
    <mergeCell ref="P175:P177"/>
    <mergeCell ref="J178:J180"/>
    <mergeCell ref="L193:L195"/>
    <mergeCell ref="J186:J192"/>
    <mergeCell ref="K186:K192"/>
    <mergeCell ref="L186:L192"/>
    <mergeCell ref="B240:B243"/>
    <mergeCell ref="P181:P182"/>
    <mergeCell ref="D185:E185"/>
    <mergeCell ref="D199:E199"/>
    <mergeCell ref="D219:E219"/>
    <mergeCell ref="D200:E200"/>
    <mergeCell ref="K183:K185"/>
    <mergeCell ref="K197:K200"/>
    <mergeCell ref="L197:L200"/>
    <mergeCell ref="M197:M200"/>
    <mergeCell ref="C201:C205"/>
    <mergeCell ref="B201:B205"/>
    <mergeCell ref="C186:C192"/>
    <mergeCell ref="B193:B195"/>
    <mergeCell ref="B186:B192"/>
    <mergeCell ref="N201:N205"/>
    <mergeCell ref="B178:B180"/>
    <mergeCell ref="D191:E191"/>
    <mergeCell ref="B210:B213"/>
    <mergeCell ref="C210:C213"/>
    <mergeCell ref="J282:J283"/>
    <mergeCell ref="K282:K283"/>
    <mergeCell ref="K223:K226"/>
    <mergeCell ref="C235:C236"/>
    <mergeCell ref="L282:L283"/>
    <mergeCell ref="M282:M283"/>
    <mergeCell ref="J227:J229"/>
    <mergeCell ref="M265:M266"/>
    <mergeCell ref="M220:M222"/>
    <mergeCell ref="J220:J222"/>
    <mergeCell ref="O254:O257"/>
    <mergeCell ref="O258:O259"/>
    <mergeCell ref="O260:O262"/>
    <mergeCell ref="O263:O264"/>
    <mergeCell ref="O265:O266"/>
    <mergeCell ref="O269:O271"/>
    <mergeCell ref="P173:P174"/>
    <mergeCell ref="I193:I194"/>
    <mergeCell ref="C258:C259"/>
    <mergeCell ref="D259:E259"/>
    <mergeCell ref="J258:J259"/>
    <mergeCell ref="K258:K259"/>
    <mergeCell ref="L258:L259"/>
    <mergeCell ref="M258:M259"/>
    <mergeCell ref="N258:N259"/>
    <mergeCell ref="P258:P259"/>
    <mergeCell ref="P227:P229"/>
    <mergeCell ref="F214:F215"/>
    <mergeCell ref="G214:G215"/>
    <mergeCell ref="L206:L209"/>
    <mergeCell ref="M206:M209"/>
    <mergeCell ref="J210:J213"/>
    <mergeCell ref="L265:L266"/>
    <mergeCell ref="N269:N271"/>
    <mergeCell ref="P269:P271"/>
    <mergeCell ref="J269:J271"/>
    <mergeCell ref="K269:K271"/>
    <mergeCell ref="J272:J274"/>
    <mergeCell ref="K272:K274"/>
    <mergeCell ref="P201:P205"/>
    <mergeCell ref="M231:M234"/>
    <mergeCell ref="P248:P252"/>
    <mergeCell ref="N231:N234"/>
    <mergeCell ref="P214:P219"/>
    <mergeCell ref="J214:J219"/>
    <mergeCell ref="A248:A252"/>
    <mergeCell ref="B214:B219"/>
    <mergeCell ref="C214:C219"/>
    <mergeCell ref="D214:D215"/>
    <mergeCell ref="E214:E215"/>
    <mergeCell ref="H206:H207"/>
    <mergeCell ref="A240:A243"/>
    <mergeCell ref="C220:C222"/>
    <mergeCell ref="B206:B209"/>
    <mergeCell ref="C206:C209"/>
    <mergeCell ref="D216:E216"/>
    <mergeCell ref="A227:A229"/>
    <mergeCell ref="A206:A209"/>
    <mergeCell ref="O244:O245"/>
    <mergeCell ref="O246:O247"/>
    <mergeCell ref="O251:O252"/>
    <mergeCell ref="B220:B222"/>
    <mergeCell ref="N206:N209"/>
    <mergeCell ref="P223:P226"/>
    <mergeCell ref="B279:B281"/>
    <mergeCell ref="C279:C281"/>
    <mergeCell ref="D281:E281"/>
    <mergeCell ref="D280:E280"/>
    <mergeCell ref="A272:A274"/>
    <mergeCell ref="B272:B274"/>
    <mergeCell ref="C272:C274"/>
    <mergeCell ref="D273:E273"/>
    <mergeCell ref="D274:E274"/>
    <mergeCell ref="A277:A278"/>
    <mergeCell ref="B277:B278"/>
    <mergeCell ref="C277:C278"/>
    <mergeCell ref="D278:E278"/>
    <mergeCell ref="P169:P172"/>
    <mergeCell ref="P166:P168"/>
    <mergeCell ref="J166:J168"/>
    <mergeCell ref="H193:H194"/>
    <mergeCell ref="N220:N222"/>
    <mergeCell ref="H214:H215"/>
    <mergeCell ref="D170:E170"/>
    <mergeCell ref="D177:E177"/>
    <mergeCell ref="J176:J177"/>
    <mergeCell ref="K176:K177"/>
    <mergeCell ref="L176:L177"/>
    <mergeCell ref="M176:M177"/>
    <mergeCell ref="N176:N177"/>
    <mergeCell ref="P279:P281"/>
    <mergeCell ref="J279:J281"/>
    <mergeCell ref="D198:E198"/>
    <mergeCell ref="M183:M185"/>
    <mergeCell ref="N183:N185"/>
    <mergeCell ref="K265:K266"/>
    <mergeCell ref="D11:E11"/>
    <mergeCell ref="B12:B14"/>
    <mergeCell ref="H12:H13"/>
    <mergeCell ref="L15:L16"/>
    <mergeCell ref="L46:L48"/>
    <mergeCell ref="E77:E78"/>
    <mergeCell ref="A214:A219"/>
    <mergeCell ref="M201:M205"/>
    <mergeCell ref="A183:A185"/>
    <mergeCell ref="D161:E161"/>
    <mergeCell ref="D34:E34"/>
    <mergeCell ref="D113:E113"/>
    <mergeCell ref="M9:M11"/>
    <mergeCell ref="D35:E35"/>
    <mergeCell ref="D38:E38"/>
    <mergeCell ref="D43:E43"/>
    <mergeCell ref="D79:E79"/>
    <mergeCell ref="D93:E93"/>
    <mergeCell ref="D101:E101"/>
    <mergeCell ref="D141:E141"/>
    <mergeCell ref="A152:A153"/>
    <mergeCell ref="B152:B153"/>
    <mergeCell ref="K12:K14"/>
    <mergeCell ref="A173:A174"/>
    <mergeCell ref="B173:B174"/>
    <mergeCell ref="B9:B11"/>
    <mergeCell ref="D45:E45"/>
    <mergeCell ref="J12:J14"/>
    <mergeCell ref="B20:B21"/>
    <mergeCell ref="A178:A180"/>
    <mergeCell ref="A193:A195"/>
    <mergeCell ref="A186:A192"/>
    <mergeCell ref="J9:J11"/>
    <mergeCell ref="A169:A172"/>
    <mergeCell ref="A9:A11"/>
    <mergeCell ref="C9:C11"/>
    <mergeCell ref="A26:A31"/>
    <mergeCell ref="A20:A21"/>
    <mergeCell ref="D21:E21"/>
    <mergeCell ref="J20:J21"/>
    <mergeCell ref="K20:K21"/>
    <mergeCell ref="L20:L21"/>
    <mergeCell ref="D14:E14"/>
    <mergeCell ref="A15:A16"/>
    <mergeCell ref="C15:C16"/>
    <mergeCell ref="J99:J101"/>
    <mergeCell ref="K99:K101"/>
    <mergeCell ref="J88:J91"/>
    <mergeCell ref="P157:P159"/>
    <mergeCell ref="P86:P87"/>
    <mergeCell ref="D10:E10"/>
    <mergeCell ref="C152:C153"/>
    <mergeCell ref="D153:E153"/>
    <mergeCell ref="J152:J153"/>
    <mergeCell ref="K152:K153"/>
    <mergeCell ref="L152:L153"/>
    <mergeCell ref="M152:M153"/>
    <mergeCell ref="N152:N153"/>
    <mergeCell ref="P152:P153"/>
    <mergeCell ref="K9:K11"/>
    <mergeCell ref="L9:L11"/>
    <mergeCell ref="P24:P25"/>
    <mergeCell ref="P41:P45"/>
    <mergeCell ref="F32:F33"/>
    <mergeCell ref="P2:P3"/>
    <mergeCell ref="A4:A8"/>
    <mergeCell ref="C4:C8"/>
    <mergeCell ref="P4:P8"/>
    <mergeCell ref="D5:E5"/>
    <mergeCell ref="D8:E8"/>
    <mergeCell ref="B2:B3"/>
    <mergeCell ref="A2:A3"/>
    <mergeCell ref="C2:C3"/>
    <mergeCell ref="E2:E3"/>
    <mergeCell ref="F2:F3"/>
    <mergeCell ref="G2:G3"/>
    <mergeCell ref="H2:H3"/>
    <mergeCell ref="J2:J3"/>
    <mergeCell ref="J4:J8"/>
    <mergeCell ref="K4:K8"/>
    <mergeCell ref="L4:L8"/>
    <mergeCell ref="M4:M8"/>
    <mergeCell ref="N4:N8"/>
    <mergeCell ref="B4:B8"/>
    <mergeCell ref="D7:E7"/>
    <mergeCell ref="L2:N2"/>
    <mergeCell ref="D6:E6"/>
    <mergeCell ref="K2:K3"/>
    <mergeCell ref="I2:I3"/>
    <mergeCell ref="O2:O3"/>
    <mergeCell ref="O4:O8"/>
    <mergeCell ref="P46:P48"/>
    <mergeCell ref="D47:E47"/>
    <mergeCell ref="L59:L60"/>
    <mergeCell ref="P61:P63"/>
    <mergeCell ref="P64:P65"/>
    <mergeCell ref="J66:J67"/>
    <mergeCell ref="M59:M60"/>
    <mergeCell ref="N59:N60"/>
    <mergeCell ref="L66:L67"/>
    <mergeCell ref="M66:M67"/>
    <mergeCell ref="P26:P31"/>
    <mergeCell ref="D18:E18"/>
    <mergeCell ref="C20:C21"/>
    <mergeCell ref="M17:M19"/>
    <mergeCell ref="N17:N19"/>
    <mergeCell ref="K33:K38"/>
    <mergeCell ref="L33:L38"/>
    <mergeCell ref="N33:N38"/>
    <mergeCell ref="J17:J19"/>
    <mergeCell ref="G26:G27"/>
    <mergeCell ref="H26:H27"/>
    <mergeCell ref="J27:J31"/>
    <mergeCell ref="K27:K31"/>
    <mergeCell ref="L27:L31"/>
    <mergeCell ref="D32:D33"/>
    <mergeCell ref="I52:I53"/>
    <mergeCell ref="P32:P38"/>
    <mergeCell ref="D36:E36"/>
    <mergeCell ref="P17:P19"/>
    <mergeCell ref="G52:G53"/>
    <mergeCell ref="D55:E55"/>
    <mergeCell ref="F52:F53"/>
    <mergeCell ref="P9:P11"/>
    <mergeCell ref="P15:P16"/>
    <mergeCell ref="D16:E16"/>
    <mergeCell ref="J15:J16"/>
    <mergeCell ref="K15:K16"/>
    <mergeCell ref="J41:J45"/>
    <mergeCell ref="N9:N11"/>
    <mergeCell ref="K41:K45"/>
    <mergeCell ref="L41:L45"/>
    <mergeCell ref="A32:A38"/>
    <mergeCell ref="M41:M45"/>
    <mergeCell ref="C41:C45"/>
    <mergeCell ref="B41:B45"/>
    <mergeCell ref="P20:P21"/>
    <mergeCell ref="B32:B38"/>
    <mergeCell ref="B39:B40"/>
    <mergeCell ref="D30:E30"/>
    <mergeCell ref="J22:J23"/>
    <mergeCell ref="K22:K23"/>
    <mergeCell ref="L22:L23"/>
    <mergeCell ref="M22:M23"/>
    <mergeCell ref="N22:N23"/>
    <mergeCell ref="F26:F27"/>
    <mergeCell ref="D31:E31"/>
    <mergeCell ref="N20:N21"/>
    <mergeCell ref="J24:J25"/>
    <mergeCell ref="K24:K25"/>
    <mergeCell ref="L24:L25"/>
    <mergeCell ref="M24:M25"/>
    <mergeCell ref="N24:N25"/>
    <mergeCell ref="N27:N31"/>
    <mergeCell ref="M20:M21"/>
    <mergeCell ref="M12:M14"/>
    <mergeCell ref="A39:A40"/>
    <mergeCell ref="C39:C40"/>
    <mergeCell ref="P39:P40"/>
    <mergeCell ref="D40:E40"/>
    <mergeCell ref="J39:J40"/>
    <mergeCell ref="K39:K40"/>
    <mergeCell ref="L39:L40"/>
    <mergeCell ref="M39:M40"/>
    <mergeCell ref="N39:N40"/>
    <mergeCell ref="M15:M16"/>
    <mergeCell ref="N15:N16"/>
    <mergeCell ref="B15:B16"/>
    <mergeCell ref="A12:A14"/>
    <mergeCell ref="C12:C14"/>
    <mergeCell ref="D12:D13"/>
    <mergeCell ref="E12:E13"/>
    <mergeCell ref="F12:F13"/>
    <mergeCell ref="K17:K19"/>
    <mergeCell ref="L17:L19"/>
    <mergeCell ref="D25:E25"/>
    <mergeCell ref="C26:C31"/>
    <mergeCell ref="D26:D27"/>
    <mergeCell ref="E26:E27"/>
    <mergeCell ref="G12:G13"/>
    <mergeCell ref="C32:C38"/>
    <mergeCell ref="P22:P23"/>
    <mergeCell ref="P12:P14"/>
    <mergeCell ref="C57:C58"/>
    <mergeCell ref="D58:E58"/>
    <mergeCell ref="G32:G33"/>
    <mergeCell ref="H32:H33"/>
    <mergeCell ref="J33:J38"/>
    <mergeCell ref="J62:J63"/>
    <mergeCell ref="K62:K63"/>
    <mergeCell ref="C46:C48"/>
    <mergeCell ref="M33:M38"/>
    <mergeCell ref="A22:A23"/>
    <mergeCell ref="B22:B23"/>
    <mergeCell ref="C22:C23"/>
    <mergeCell ref="D23:E23"/>
    <mergeCell ref="A24:A25"/>
    <mergeCell ref="M46:M48"/>
    <mergeCell ref="A46:A48"/>
    <mergeCell ref="B46:B48"/>
    <mergeCell ref="J46:J48"/>
    <mergeCell ref="L57:L58"/>
    <mergeCell ref="M57:M58"/>
    <mergeCell ref="D29:E29"/>
    <mergeCell ref="D37:E37"/>
    <mergeCell ref="D44:E44"/>
    <mergeCell ref="D48:E48"/>
    <mergeCell ref="D51:E51"/>
    <mergeCell ref="D62:E62"/>
    <mergeCell ref="B26:B31"/>
    <mergeCell ref="B24:B25"/>
    <mergeCell ref="K46:K48"/>
    <mergeCell ref="B66:B67"/>
    <mergeCell ref="B52:B56"/>
    <mergeCell ref="A52:A56"/>
    <mergeCell ref="A66:A67"/>
    <mergeCell ref="A61:A63"/>
    <mergeCell ref="B61:B63"/>
    <mergeCell ref="B68:B69"/>
    <mergeCell ref="A68:A69"/>
    <mergeCell ref="M68:M69"/>
    <mergeCell ref="E32:E33"/>
    <mergeCell ref="N41:N45"/>
    <mergeCell ref="N66:N67"/>
    <mergeCell ref="P49:P51"/>
    <mergeCell ref="D50:E50"/>
    <mergeCell ref="C52:C56"/>
    <mergeCell ref="P52:P56"/>
    <mergeCell ref="D56:E56"/>
    <mergeCell ref="N49:N51"/>
    <mergeCell ref="J49:J51"/>
    <mergeCell ref="D52:D53"/>
    <mergeCell ref="E52:E53"/>
    <mergeCell ref="M53:M56"/>
    <mergeCell ref="N53:N56"/>
    <mergeCell ref="H52:H53"/>
    <mergeCell ref="J53:J56"/>
    <mergeCell ref="K53:K56"/>
    <mergeCell ref="L53:L56"/>
    <mergeCell ref="D54:E54"/>
    <mergeCell ref="D69:E69"/>
    <mergeCell ref="P57:P58"/>
    <mergeCell ref="J57:J58"/>
    <mergeCell ref="K57:K58"/>
    <mergeCell ref="B86:B87"/>
    <mergeCell ref="A86:A87"/>
    <mergeCell ref="A77:A85"/>
    <mergeCell ref="A88:A91"/>
    <mergeCell ref="B70:B72"/>
    <mergeCell ref="B75:B76"/>
    <mergeCell ref="A59:A60"/>
    <mergeCell ref="B59:B60"/>
    <mergeCell ref="C59:C60"/>
    <mergeCell ref="J59:J60"/>
    <mergeCell ref="K59:K60"/>
    <mergeCell ref="P59:P60"/>
    <mergeCell ref="K66:K67"/>
    <mergeCell ref="P66:P67"/>
    <mergeCell ref="C68:C69"/>
    <mergeCell ref="C64:C65"/>
    <mergeCell ref="L62:L63"/>
    <mergeCell ref="M62:M63"/>
    <mergeCell ref="N62:N63"/>
    <mergeCell ref="N64:N65"/>
    <mergeCell ref="C61:C63"/>
    <mergeCell ref="I77:I78"/>
    <mergeCell ref="P73:P74"/>
    <mergeCell ref="A73:A74"/>
    <mergeCell ref="J73:J74"/>
    <mergeCell ref="K73:K74"/>
    <mergeCell ref="L73:L74"/>
    <mergeCell ref="C70:C72"/>
    <mergeCell ref="B73:B74"/>
    <mergeCell ref="C73:C74"/>
    <mergeCell ref="D74:E74"/>
    <mergeCell ref="P77:P85"/>
    <mergeCell ref="P70:P72"/>
    <mergeCell ref="C77:C85"/>
    <mergeCell ref="P75:P76"/>
    <mergeCell ref="N70:N72"/>
    <mergeCell ref="N75:N76"/>
    <mergeCell ref="N154:N156"/>
    <mergeCell ref="P154:P156"/>
    <mergeCell ref="M150:M151"/>
    <mergeCell ref="N150:N151"/>
    <mergeCell ref="N139:N143"/>
    <mergeCell ref="L124:L126"/>
    <mergeCell ref="M124:M126"/>
    <mergeCell ref="P139:P143"/>
    <mergeCell ref="K148:K149"/>
    <mergeCell ref="K139:K143"/>
    <mergeCell ref="J146:J147"/>
    <mergeCell ref="M109:M110"/>
    <mergeCell ref="K127:K128"/>
    <mergeCell ref="K146:K147"/>
    <mergeCell ref="N148:N149"/>
    <mergeCell ref="J148:J149"/>
    <mergeCell ref="N127:N128"/>
    <mergeCell ref="L122:L123"/>
    <mergeCell ref="L109:L110"/>
    <mergeCell ref="L146:L147"/>
    <mergeCell ref="M146:M147"/>
    <mergeCell ref="N146:N147"/>
    <mergeCell ref="J127:J128"/>
    <mergeCell ref="D142:E142"/>
    <mergeCell ref="O124:O126"/>
    <mergeCell ref="O127:O128"/>
    <mergeCell ref="O129:O130"/>
    <mergeCell ref="P284:P285"/>
    <mergeCell ref="D285:E285"/>
    <mergeCell ref="B284:B285"/>
    <mergeCell ref="C240:C243"/>
    <mergeCell ref="A269:A271"/>
    <mergeCell ref="B269:B271"/>
    <mergeCell ref="P240:P243"/>
    <mergeCell ref="J284:J285"/>
    <mergeCell ref="K284:K285"/>
    <mergeCell ref="L284:L285"/>
    <mergeCell ref="D255:E255"/>
    <mergeCell ref="D252:E252"/>
    <mergeCell ref="C263:C264"/>
    <mergeCell ref="C269:C271"/>
    <mergeCell ref="D271:E271"/>
    <mergeCell ref="D270:E270"/>
    <mergeCell ref="J240:J243"/>
    <mergeCell ref="K240:K243"/>
    <mergeCell ref="D240:D241"/>
    <mergeCell ref="E240:E241"/>
    <mergeCell ref="A253:A257"/>
    <mergeCell ref="B253:B257"/>
    <mergeCell ref="C253:C257"/>
    <mergeCell ref="A282:A283"/>
    <mergeCell ref="B282:B283"/>
    <mergeCell ref="C282:C283"/>
    <mergeCell ref="D283:E283"/>
    <mergeCell ref="A275:A276"/>
    <mergeCell ref="B275:B276"/>
    <mergeCell ref="C275:C276"/>
    <mergeCell ref="D276:E276"/>
    <mergeCell ref="A279:A281"/>
    <mergeCell ref="P260:P262"/>
    <mergeCell ref="P282:P283"/>
    <mergeCell ref="J275:J276"/>
    <mergeCell ref="K275:K276"/>
    <mergeCell ref="L275:L276"/>
    <mergeCell ref="N275:N276"/>
    <mergeCell ref="P275:P276"/>
    <mergeCell ref="A244:A245"/>
    <mergeCell ref="N286:N287"/>
    <mergeCell ref="J288:J289"/>
    <mergeCell ref="K288:K289"/>
    <mergeCell ref="L288:L289"/>
    <mergeCell ref="M288:M289"/>
    <mergeCell ref="N288:N289"/>
    <mergeCell ref="C286:C287"/>
    <mergeCell ref="D287:E287"/>
    <mergeCell ref="A288:A289"/>
    <mergeCell ref="C288:C289"/>
    <mergeCell ref="A286:A287"/>
    <mergeCell ref="N282:N283"/>
    <mergeCell ref="P288:P289"/>
    <mergeCell ref="D289:E289"/>
    <mergeCell ref="J286:J287"/>
    <mergeCell ref="K286:K287"/>
    <mergeCell ref="P286:P287"/>
    <mergeCell ref="B286:B287"/>
    <mergeCell ref="B288:B289"/>
    <mergeCell ref="L286:L287"/>
    <mergeCell ref="M275:M276"/>
    <mergeCell ref="A263:A264"/>
    <mergeCell ref="M286:M287"/>
    <mergeCell ref="P244:P245"/>
    <mergeCell ref="A223:A226"/>
    <mergeCell ref="B223:B226"/>
    <mergeCell ref="D222:E222"/>
    <mergeCell ref="C223:C226"/>
    <mergeCell ref="D224:E224"/>
    <mergeCell ref="D226:E226"/>
    <mergeCell ref="J238:J239"/>
    <mergeCell ref="K279:K281"/>
    <mergeCell ref="L279:L281"/>
    <mergeCell ref="M279:M281"/>
    <mergeCell ref="N279:N281"/>
    <mergeCell ref="A201:A205"/>
    <mergeCell ref="M238:M239"/>
    <mergeCell ref="A210:A213"/>
    <mergeCell ref="B244:B245"/>
    <mergeCell ref="A284:A285"/>
    <mergeCell ref="C284:C285"/>
    <mergeCell ref="A220:A222"/>
    <mergeCell ref="M284:M285"/>
    <mergeCell ref="N284:N285"/>
    <mergeCell ref="L251:L252"/>
    <mergeCell ref="K254:K257"/>
    <mergeCell ref="L254:L257"/>
    <mergeCell ref="M254:M257"/>
    <mergeCell ref="N254:N257"/>
    <mergeCell ref="N260:N262"/>
    <mergeCell ref="K210:K213"/>
    <mergeCell ref="L210:L213"/>
    <mergeCell ref="M210:M213"/>
    <mergeCell ref="N210:N213"/>
    <mergeCell ref="K238:K239"/>
    <mergeCell ref="L238:L239"/>
    <mergeCell ref="N197:N200"/>
    <mergeCell ref="F196:F197"/>
    <mergeCell ref="G196:G197"/>
    <mergeCell ref="L150:L151"/>
    <mergeCell ref="J157:J159"/>
    <mergeCell ref="C178:C180"/>
    <mergeCell ref="L164:L165"/>
    <mergeCell ref="M164:M165"/>
    <mergeCell ref="J197:J200"/>
    <mergeCell ref="F201:F202"/>
    <mergeCell ref="J160:J161"/>
    <mergeCell ref="D189:E189"/>
    <mergeCell ref="D187:E187"/>
    <mergeCell ref="D195:E195"/>
    <mergeCell ref="J193:J195"/>
    <mergeCell ref="K193:K195"/>
    <mergeCell ref="D184:E184"/>
    <mergeCell ref="G193:G194"/>
    <mergeCell ref="J150:J151"/>
    <mergeCell ref="K157:K159"/>
    <mergeCell ref="L157:L159"/>
    <mergeCell ref="L183:L185"/>
    <mergeCell ref="D172:E172"/>
    <mergeCell ref="D196:D197"/>
    <mergeCell ref="L154:L156"/>
    <mergeCell ref="D167:E167"/>
    <mergeCell ref="E201:E202"/>
    <mergeCell ref="G201:G202"/>
    <mergeCell ref="D159:E159"/>
    <mergeCell ref="L162:L163"/>
    <mergeCell ref="H201:H202"/>
    <mergeCell ref="K164:K165"/>
    <mergeCell ref="C193:C195"/>
    <mergeCell ref="P183:P185"/>
    <mergeCell ref="P160:P161"/>
    <mergeCell ref="J183:J185"/>
    <mergeCell ref="D100:E100"/>
    <mergeCell ref="L127:L128"/>
    <mergeCell ref="J136:J138"/>
    <mergeCell ref="K136:K138"/>
    <mergeCell ref="L136:L138"/>
    <mergeCell ref="D149:E149"/>
    <mergeCell ref="L144:L145"/>
    <mergeCell ref="J139:J143"/>
    <mergeCell ref="J144:J145"/>
    <mergeCell ref="K144:K145"/>
    <mergeCell ref="D140:E140"/>
    <mergeCell ref="D143:E143"/>
    <mergeCell ref="J164:J165"/>
    <mergeCell ref="J154:J156"/>
    <mergeCell ref="C109:C110"/>
    <mergeCell ref="M186:M192"/>
    <mergeCell ref="N186:N192"/>
    <mergeCell ref="P148:P149"/>
    <mergeCell ref="J122:J123"/>
    <mergeCell ref="P109:P110"/>
    <mergeCell ref="N109:N110"/>
    <mergeCell ref="L139:L143"/>
    <mergeCell ref="L134:L135"/>
    <mergeCell ref="M134:M135"/>
    <mergeCell ref="J120:J121"/>
    <mergeCell ref="P146:P147"/>
    <mergeCell ref="D168:E168"/>
    <mergeCell ref="M162:M163"/>
    <mergeCell ref="A99:A101"/>
    <mergeCell ref="B136:B138"/>
    <mergeCell ref="A109:A110"/>
    <mergeCell ref="C139:C143"/>
    <mergeCell ref="C122:C123"/>
    <mergeCell ref="B102:B108"/>
    <mergeCell ref="B139:B143"/>
    <mergeCell ref="B129:B130"/>
    <mergeCell ref="A114:A118"/>
    <mergeCell ref="A148:A149"/>
    <mergeCell ref="A157:A159"/>
    <mergeCell ref="C92:C94"/>
    <mergeCell ref="C119:C121"/>
    <mergeCell ref="C114:C118"/>
    <mergeCell ref="A111:A113"/>
    <mergeCell ref="P150:P151"/>
    <mergeCell ref="B148:B149"/>
    <mergeCell ref="C102:C108"/>
    <mergeCell ref="C95:C98"/>
    <mergeCell ref="D102:D106"/>
    <mergeCell ref="D108:E108"/>
    <mergeCell ref="C99:C101"/>
    <mergeCell ref="A122:A123"/>
    <mergeCell ref="B122:B123"/>
    <mergeCell ref="O131:O133"/>
    <mergeCell ref="O134:O135"/>
    <mergeCell ref="O136:O138"/>
    <mergeCell ref="O139:O143"/>
    <mergeCell ref="O144:O145"/>
    <mergeCell ref="O146:O147"/>
    <mergeCell ref="O148:O149"/>
    <mergeCell ref="O150:O151"/>
    <mergeCell ref="B92:B94"/>
    <mergeCell ref="N263:N264"/>
    <mergeCell ref="K263:K264"/>
    <mergeCell ref="J251:J252"/>
    <mergeCell ref="C260:C262"/>
    <mergeCell ref="N265:N266"/>
    <mergeCell ref="J223:J226"/>
    <mergeCell ref="K235:K236"/>
    <mergeCell ref="L235:L236"/>
    <mergeCell ref="D239:E239"/>
    <mergeCell ref="D233:E233"/>
    <mergeCell ref="J235:J236"/>
    <mergeCell ref="J231:J234"/>
    <mergeCell ref="F230:F232"/>
    <mergeCell ref="D238:E238"/>
    <mergeCell ref="L240:L243"/>
    <mergeCell ref="M240:M243"/>
    <mergeCell ref="C129:C130"/>
    <mergeCell ref="D130:E130"/>
    <mergeCell ref="J129:J130"/>
    <mergeCell ref="K129:K130"/>
    <mergeCell ref="L129:L130"/>
    <mergeCell ref="M129:M130"/>
    <mergeCell ref="K154:K156"/>
    <mergeCell ref="C166:C168"/>
    <mergeCell ref="B166:B168"/>
    <mergeCell ref="B95:B98"/>
    <mergeCell ref="B169:B172"/>
    <mergeCell ref="C169:C172"/>
    <mergeCell ref="C150:C151"/>
    <mergeCell ref="C164:C165"/>
    <mergeCell ref="B157:B159"/>
    <mergeCell ref="A95:A98"/>
    <mergeCell ref="A92:A94"/>
    <mergeCell ref="B88:B91"/>
    <mergeCell ref="P68:P69"/>
    <mergeCell ref="C227:C229"/>
    <mergeCell ref="D266:E266"/>
    <mergeCell ref="J260:J262"/>
    <mergeCell ref="K260:K262"/>
    <mergeCell ref="D256:E256"/>
    <mergeCell ref="K227:K229"/>
    <mergeCell ref="L227:L229"/>
    <mergeCell ref="D245:E245"/>
    <mergeCell ref="J244:J245"/>
    <mergeCell ref="K244:K245"/>
    <mergeCell ref="L244:L245"/>
    <mergeCell ref="M244:M245"/>
    <mergeCell ref="N244:N245"/>
    <mergeCell ref="N251:N252"/>
    <mergeCell ref="M251:M252"/>
    <mergeCell ref="P178:P180"/>
    <mergeCell ref="C248:C252"/>
    <mergeCell ref="D248:D251"/>
    <mergeCell ref="E248:E251"/>
    <mergeCell ref="D243:E243"/>
    <mergeCell ref="F248:F251"/>
    <mergeCell ref="G248:G251"/>
    <mergeCell ref="H248:H251"/>
    <mergeCell ref="G230:G232"/>
    <mergeCell ref="H230:H232"/>
    <mergeCell ref="D209:E209"/>
    <mergeCell ref="D210:D211"/>
    <mergeCell ref="D204:E204"/>
    <mergeCell ref="A1:P1"/>
    <mergeCell ref="K88:K91"/>
    <mergeCell ref="L88:L91"/>
    <mergeCell ref="M88:M91"/>
    <mergeCell ref="N88:N91"/>
    <mergeCell ref="C24:C25"/>
    <mergeCell ref="N46:N48"/>
    <mergeCell ref="A49:A51"/>
    <mergeCell ref="B49:B51"/>
    <mergeCell ref="C49:C51"/>
    <mergeCell ref="K49:K51"/>
    <mergeCell ref="L49:L51"/>
    <mergeCell ref="M49:M51"/>
    <mergeCell ref="C88:C91"/>
    <mergeCell ref="D90:E90"/>
    <mergeCell ref="D91:E91"/>
    <mergeCell ref="M73:M74"/>
    <mergeCell ref="N73:N74"/>
    <mergeCell ref="D19:E19"/>
    <mergeCell ref="J70:J72"/>
    <mergeCell ref="K70:K72"/>
    <mergeCell ref="C86:C87"/>
    <mergeCell ref="B77:B85"/>
    <mergeCell ref="A64:A65"/>
    <mergeCell ref="B64:B65"/>
    <mergeCell ref="A75:A76"/>
    <mergeCell ref="B57:B58"/>
    <mergeCell ref="A57:A58"/>
    <mergeCell ref="D84:E84"/>
    <mergeCell ref="D81:E81"/>
    <mergeCell ref="D83:E83"/>
    <mergeCell ref="D77:D78"/>
    <mergeCell ref="N57:N58"/>
    <mergeCell ref="A17:A19"/>
    <mergeCell ref="B17:B19"/>
    <mergeCell ref="C17:C19"/>
    <mergeCell ref="H77:H78"/>
    <mergeCell ref="J86:J87"/>
    <mergeCell ref="K86:K87"/>
    <mergeCell ref="L86:L87"/>
    <mergeCell ref="M86:M87"/>
    <mergeCell ref="N86:N87"/>
    <mergeCell ref="J77:J85"/>
    <mergeCell ref="K77:K85"/>
    <mergeCell ref="L77:L85"/>
    <mergeCell ref="M77:M85"/>
    <mergeCell ref="D72:E72"/>
    <mergeCell ref="C75:C76"/>
    <mergeCell ref="D67:E67"/>
    <mergeCell ref="D63:E63"/>
    <mergeCell ref="C66:C67"/>
    <mergeCell ref="N77:N85"/>
    <mergeCell ref="L64:L65"/>
    <mergeCell ref="D65:E65"/>
    <mergeCell ref="D87:E87"/>
    <mergeCell ref="M27:M31"/>
    <mergeCell ref="D42:E42"/>
    <mergeCell ref="D60:E60"/>
    <mergeCell ref="A41:A45"/>
    <mergeCell ref="A70:A72"/>
    <mergeCell ref="D76:E76"/>
    <mergeCell ref="J75:J76"/>
    <mergeCell ref="J68:J69"/>
    <mergeCell ref="K68:K69"/>
    <mergeCell ref="F240:F241"/>
    <mergeCell ref="G240:G241"/>
    <mergeCell ref="H240:H241"/>
    <mergeCell ref="P220:P222"/>
    <mergeCell ref="P164:P165"/>
    <mergeCell ref="K178:K180"/>
    <mergeCell ref="L178:L180"/>
    <mergeCell ref="M178:M180"/>
    <mergeCell ref="N178:N180"/>
    <mergeCell ref="L223:L226"/>
    <mergeCell ref="M223:M226"/>
    <mergeCell ref="E196:E197"/>
    <mergeCell ref="K220:K222"/>
    <mergeCell ref="H196:H197"/>
    <mergeCell ref="D212:E212"/>
    <mergeCell ref="D213:E213"/>
    <mergeCell ref="D205:E205"/>
    <mergeCell ref="M214:M219"/>
    <mergeCell ref="N214:N219"/>
    <mergeCell ref="D171:E171"/>
    <mergeCell ref="D165:E165"/>
    <mergeCell ref="D218:E218"/>
    <mergeCell ref="N223:N226"/>
    <mergeCell ref="K201:K205"/>
    <mergeCell ref="L201:L205"/>
    <mergeCell ref="N164:N165"/>
    <mergeCell ref="D208:E208"/>
    <mergeCell ref="D217:E217"/>
    <mergeCell ref="D221:E221"/>
    <mergeCell ref="E210:E211"/>
    <mergeCell ref="F210:F211"/>
    <mergeCell ref="G210:G211"/>
    <mergeCell ref="K75:K76"/>
    <mergeCell ref="L75:L76"/>
    <mergeCell ref="M75:M76"/>
    <mergeCell ref="D119:D120"/>
    <mergeCell ref="D117:E117"/>
    <mergeCell ref="D112:E112"/>
    <mergeCell ref="D110:E110"/>
    <mergeCell ref="J92:J94"/>
    <mergeCell ref="K92:K94"/>
    <mergeCell ref="L92:L94"/>
    <mergeCell ref="M92:M94"/>
    <mergeCell ref="H88:H89"/>
    <mergeCell ref="F88:F89"/>
    <mergeCell ref="L68:L69"/>
    <mergeCell ref="K102:K103"/>
    <mergeCell ref="D94:E94"/>
    <mergeCell ref="D71:E71"/>
    <mergeCell ref="D80:E80"/>
    <mergeCell ref="D82:E82"/>
    <mergeCell ref="D85:E85"/>
    <mergeCell ref="D107:E107"/>
    <mergeCell ref="D115:E115"/>
    <mergeCell ref="K104:K105"/>
    <mergeCell ref="J109:J110"/>
    <mergeCell ref="K109:K110"/>
    <mergeCell ref="J106:J108"/>
    <mergeCell ref="F77:F78"/>
    <mergeCell ref="G77:G78"/>
    <mergeCell ref="D28:E28"/>
    <mergeCell ref="K120:K121"/>
    <mergeCell ref="E119:E120"/>
    <mergeCell ref="D121:E121"/>
    <mergeCell ref="L120:L121"/>
    <mergeCell ref="K122:K123"/>
    <mergeCell ref="M122:M123"/>
    <mergeCell ref="M120:M121"/>
    <mergeCell ref="J124:J126"/>
    <mergeCell ref="P92:P94"/>
    <mergeCell ref="N92:N94"/>
    <mergeCell ref="P95:P98"/>
    <mergeCell ref="J95:J98"/>
    <mergeCell ref="K95:K98"/>
    <mergeCell ref="L95:L98"/>
    <mergeCell ref="G88:G89"/>
    <mergeCell ref="P99:P101"/>
    <mergeCell ref="P102:P108"/>
    <mergeCell ref="N120:N121"/>
    <mergeCell ref="N122:N123"/>
    <mergeCell ref="N124:N126"/>
    <mergeCell ref="P120:P121"/>
    <mergeCell ref="P122:P123"/>
    <mergeCell ref="F119:F120"/>
    <mergeCell ref="G119:G120"/>
    <mergeCell ref="H119:H120"/>
    <mergeCell ref="J104:J105"/>
    <mergeCell ref="L70:L72"/>
    <mergeCell ref="J64:J65"/>
    <mergeCell ref="K64:K65"/>
    <mergeCell ref="M64:M65"/>
    <mergeCell ref="M70:M72"/>
    <mergeCell ref="P134:P135"/>
    <mergeCell ref="C124:C128"/>
    <mergeCell ref="A129:A130"/>
    <mergeCell ref="B109:B110"/>
    <mergeCell ref="D151:E151"/>
    <mergeCell ref="D145:E145"/>
    <mergeCell ref="D155:E155"/>
    <mergeCell ref="D156:E156"/>
    <mergeCell ref="B119:B121"/>
    <mergeCell ref="B114:B118"/>
    <mergeCell ref="A139:A143"/>
    <mergeCell ref="P114:P118"/>
    <mergeCell ref="N104:N105"/>
    <mergeCell ref="N102:N103"/>
    <mergeCell ref="J102:J103"/>
    <mergeCell ref="N136:N138"/>
    <mergeCell ref="A146:A147"/>
    <mergeCell ref="L102:L103"/>
    <mergeCell ref="P129:P130"/>
    <mergeCell ref="N129:N130"/>
    <mergeCell ref="P136:P138"/>
    <mergeCell ref="P124:P128"/>
    <mergeCell ref="N134:N135"/>
    <mergeCell ref="A102:A108"/>
    <mergeCell ref="A154:A156"/>
    <mergeCell ref="B146:B147"/>
    <mergeCell ref="C146:C147"/>
    <mergeCell ref="A144:A145"/>
    <mergeCell ref="O152:O153"/>
    <mergeCell ref="O154:O156"/>
    <mergeCell ref="P88:P91"/>
    <mergeCell ref="D88:D89"/>
    <mergeCell ref="E88:E89"/>
    <mergeCell ref="M106:M108"/>
    <mergeCell ref="N106:N108"/>
    <mergeCell ref="G102:G106"/>
    <mergeCell ref="H102:H106"/>
    <mergeCell ref="L99:L101"/>
    <mergeCell ref="M99:M101"/>
    <mergeCell ref="L104:L105"/>
    <mergeCell ref="M95:M98"/>
    <mergeCell ref="N95:N98"/>
    <mergeCell ref="D116:E116"/>
    <mergeCell ref="J111:J113"/>
    <mergeCell ref="K111:K113"/>
    <mergeCell ref="L111:L113"/>
    <mergeCell ref="M111:M113"/>
    <mergeCell ref="N111:N113"/>
    <mergeCell ref="P111:P113"/>
    <mergeCell ref="D96:E98"/>
    <mergeCell ref="F96:F98"/>
    <mergeCell ref="G96:G98"/>
    <mergeCell ref="H96:H98"/>
    <mergeCell ref="M102:M103"/>
    <mergeCell ref="J114:J118"/>
    <mergeCell ref="P162:P163"/>
    <mergeCell ref="A131:A133"/>
    <mergeCell ref="B131:B133"/>
    <mergeCell ref="C131:C133"/>
    <mergeCell ref="D132:E132"/>
    <mergeCell ref="D133:E133"/>
    <mergeCell ref="J131:J133"/>
    <mergeCell ref="K131:K133"/>
    <mergeCell ref="L131:L133"/>
    <mergeCell ref="M131:M133"/>
    <mergeCell ref="N131:N133"/>
    <mergeCell ref="P131:P133"/>
    <mergeCell ref="A134:A135"/>
    <mergeCell ref="B134:B135"/>
    <mergeCell ref="C134:C135"/>
    <mergeCell ref="D135:E135"/>
    <mergeCell ref="J134:J135"/>
    <mergeCell ref="K134:K135"/>
    <mergeCell ref="A136:A138"/>
    <mergeCell ref="N144:N145"/>
    <mergeCell ref="K150:K151"/>
    <mergeCell ref="N157:N159"/>
    <mergeCell ref="M136:M138"/>
    <mergeCell ref="D158:E158"/>
    <mergeCell ref="C148:C149"/>
    <mergeCell ref="B150:B151"/>
    <mergeCell ref="B154:B156"/>
    <mergeCell ref="C154:C156"/>
    <mergeCell ref="K160:K161"/>
    <mergeCell ref="D147:E147"/>
    <mergeCell ref="M139:M143"/>
    <mergeCell ref="M154:M156"/>
    <mergeCell ref="A150:A151"/>
    <mergeCell ref="M157:M159"/>
    <mergeCell ref="B183:B185"/>
    <mergeCell ref="C183:C185"/>
    <mergeCell ref="D179:E179"/>
    <mergeCell ref="N99:N101"/>
    <mergeCell ref="E102:E106"/>
    <mergeCell ref="N114:N118"/>
    <mergeCell ref="K114:K118"/>
    <mergeCell ref="L114:L118"/>
    <mergeCell ref="M114:M118"/>
    <mergeCell ref="M227:M229"/>
    <mergeCell ref="N227:N229"/>
    <mergeCell ref="L220:L222"/>
    <mergeCell ref="K214:K219"/>
    <mergeCell ref="L214:L219"/>
    <mergeCell ref="J201:J205"/>
    <mergeCell ref="K124:K126"/>
    <mergeCell ref="M127:M128"/>
    <mergeCell ref="D123:E123"/>
    <mergeCell ref="M104:M105"/>
    <mergeCell ref="F102:F106"/>
    <mergeCell ref="A175:A177"/>
    <mergeCell ref="C175:C177"/>
    <mergeCell ref="B124:B128"/>
    <mergeCell ref="B144:B145"/>
    <mergeCell ref="C144:C145"/>
    <mergeCell ref="G206:G207"/>
    <mergeCell ref="A166:A168"/>
    <mergeCell ref="A164:A165"/>
    <mergeCell ref="C157:C159"/>
    <mergeCell ref="B99:B101"/>
    <mergeCell ref="P265:P266"/>
    <mergeCell ref="A260:A262"/>
    <mergeCell ref="B260:B262"/>
    <mergeCell ref="M260:M262"/>
    <mergeCell ref="C230:C234"/>
    <mergeCell ref="B230:B234"/>
    <mergeCell ref="A230:A234"/>
    <mergeCell ref="D236:E236"/>
    <mergeCell ref="A235:A236"/>
    <mergeCell ref="B235:B236"/>
    <mergeCell ref="A237:A239"/>
    <mergeCell ref="D234:E234"/>
    <mergeCell ref="D230:D232"/>
    <mergeCell ref="E230:E232"/>
    <mergeCell ref="P230:P234"/>
    <mergeCell ref="P246:P247"/>
    <mergeCell ref="D262:E262"/>
    <mergeCell ref="C237:C239"/>
    <mergeCell ref="P237:P239"/>
    <mergeCell ref="N238:N239"/>
    <mergeCell ref="L263:L264"/>
    <mergeCell ref="M263:M264"/>
    <mergeCell ref="N235:N236"/>
    <mergeCell ref="N240:N243"/>
    <mergeCell ref="K231:K234"/>
    <mergeCell ref="L231:L234"/>
    <mergeCell ref="K251:K252"/>
    <mergeCell ref="M235:M236"/>
    <mergeCell ref="D257:E257"/>
    <mergeCell ref="A258:A259"/>
    <mergeCell ref="B258:B259"/>
    <mergeCell ref="P235:P236"/>
    <mergeCell ref="K277:K278"/>
    <mergeCell ref="L277:L278"/>
    <mergeCell ref="M277:M278"/>
    <mergeCell ref="N277:N278"/>
    <mergeCell ref="P277:P278"/>
    <mergeCell ref="A246:A247"/>
    <mergeCell ref="B246:B247"/>
    <mergeCell ref="C246:C247"/>
    <mergeCell ref="D247:E247"/>
    <mergeCell ref="J246:J247"/>
    <mergeCell ref="K246:K247"/>
    <mergeCell ref="L246:L247"/>
    <mergeCell ref="M246:M247"/>
    <mergeCell ref="N246:N247"/>
    <mergeCell ref="P263:P264"/>
    <mergeCell ref="D264:E264"/>
    <mergeCell ref="P267:P268"/>
    <mergeCell ref="A265:A266"/>
    <mergeCell ref="B265:B266"/>
    <mergeCell ref="C265:C266"/>
    <mergeCell ref="J265:J266"/>
    <mergeCell ref="H253:H254"/>
    <mergeCell ref="J254:J257"/>
    <mergeCell ref="L260:L262"/>
    <mergeCell ref="A267:A268"/>
    <mergeCell ref="B267:B268"/>
    <mergeCell ref="D261:E261"/>
    <mergeCell ref="D268:E268"/>
    <mergeCell ref="L272:L274"/>
    <mergeCell ref="P272:P274"/>
    <mergeCell ref="L269:L271"/>
    <mergeCell ref="M269:M271"/>
    <mergeCell ref="J277:J278"/>
    <mergeCell ref="C136:C138"/>
    <mergeCell ref="D137:E137"/>
    <mergeCell ref="D138:E138"/>
    <mergeCell ref="C244:C245"/>
    <mergeCell ref="D242:E242"/>
    <mergeCell ref="B263:B264"/>
    <mergeCell ref="J263:J264"/>
    <mergeCell ref="B237:B239"/>
    <mergeCell ref="B248:B252"/>
    <mergeCell ref="D180:E180"/>
    <mergeCell ref="B164:B165"/>
    <mergeCell ref="B175:B177"/>
    <mergeCell ref="D253:D254"/>
    <mergeCell ref="E253:E254"/>
    <mergeCell ref="D203:E203"/>
    <mergeCell ref="D118:E118"/>
    <mergeCell ref="D225:E225"/>
    <mergeCell ref="D182:E182"/>
    <mergeCell ref="D188:E188"/>
    <mergeCell ref="D190:E190"/>
    <mergeCell ref="D228:E228"/>
    <mergeCell ref="D229:E229"/>
    <mergeCell ref="B162:B163"/>
    <mergeCell ref="C162:C163"/>
    <mergeCell ref="D163:E163"/>
    <mergeCell ref="J162:J163"/>
    <mergeCell ref="H210:H211"/>
    <mergeCell ref="C196:C200"/>
    <mergeCell ref="D206:D207"/>
    <mergeCell ref="E206:E207"/>
    <mergeCell ref="D201:D202"/>
    <mergeCell ref="M272:M274"/>
    <mergeCell ref="N272:N274"/>
    <mergeCell ref="F253:F254"/>
    <mergeCell ref="G253:G254"/>
    <mergeCell ref="C267:C268"/>
    <mergeCell ref="A124:A128"/>
    <mergeCell ref="A119:A121"/>
    <mergeCell ref="B111:B113"/>
    <mergeCell ref="C111:C113"/>
    <mergeCell ref="D124:D127"/>
    <mergeCell ref="E124:E127"/>
    <mergeCell ref="F124:F127"/>
    <mergeCell ref="G124:G127"/>
    <mergeCell ref="H124:H127"/>
    <mergeCell ref="D128:E128"/>
    <mergeCell ref="N162:N163"/>
    <mergeCell ref="L160:L161"/>
    <mergeCell ref="M160:M161"/>
    <mergeCell ref="N160:N161"/>
    <mergeCell ref="K166:K168"/>
    <mergeCell ref="L166:L168"/>
    <mergeCell ref="M166:M168"/>
    <mergeCell ref="N166:N168"/>
    <mergeCell ref="L148:L149"/>
    <mergeCell ref="M148:M149"/>
    <mergeCell ref="A162:A163"/>
    <mergeCell ref="K162:K163"/>
    <mergeCell ref="B227:B229"/>
    <mergeCell ref="A160:A161"/>
    <mergeCell ref="B160:B161"/>
    <mergeCell ref="C160:C161"/>
    <mergeCell ref="D176:E176"/>
  </mergeCells>
  <phoneticPr fontId="2" type="noConversion"/>
  <pageMargins left="0.23622047244094491" right="0.23622047244094491" top="0.35433070866141736" bottom="0.35433070866141736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2021-04-01T07:07:09Z</dcterms:modified>
</cp:coreProperties>
</file>