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filterPrivacy="1" defaultThemeVersion="124226"/>
  <bookViews>
    <workbookView xWindow="-120" yWindow="-120" windowWidth="23256" windowHeight="13176"/>
  </bookViews>
  <sheets>
    <sheet name="Lis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0" i="1"/>
  <c r="G115"/>
  <c r="G150" l="1"/>
  <c r="G204" l="1"/>
  <c r="G221" l="1"/>
  <c r="G223"/>
  <c r="G251"/>
  <c r="G157" l="1"/>
  <c r="G122"/>
  <c r="G120" l="1"/>
  <c r="G127"/>
  <c r="G125"/>
  <c r="G20" l="1"/>
  <c r="G256"/>
  <c r="G249"/>
  <c r="G241"/>
  <c r="G239"/>
  <c r="G237"/>
  <c r="G234"/>
  <c r="G225"/>
  <c r="G214"/>
  <c r="G212"/>
  <c r="G193"/>
  <c r="G176"/>
  <c r="G173"/>
  <c r="G165"/>
  <c r="G160"/>
  <c r="G152"/>
  <c r="G148"/>
  <c r="G140"/>
  <c r="G138"/>
  <c r="G136"/>
  <c r="G134"/>
  <c r="G113"/>
  <c r="G110"/>
  <c r="G103"/>
  <c r="G101"/>
  <c r="G92"/>
  <c r="G86"/>
  <c r="G82"/>
  <c r="G80"/>
  <c r="G72"/>
  <c r="G68"/>
  <c r="G63"/>
  <c r="G61"/>
  <c r="G59"/>
  <c r="G54"/>
  <c r="G52"/>
  <c r="G35"/>
  <c r="G22"/>
  <c r="G18"/>
  <c r="G13"/>
  <c r="G10"/>
  <c r="G8"/>
  <c r="G47" l="1"/>
  <c r="G189"/>
  <c r="G230"/>
  <c r="G253"/>
  <c r="G162"/>
  <c r="G180"/>
  <c r="G4"/>
  <c r="G37"/>
  <c r="G56"/>
  <c r="G65"/>
  <c r="G105"/>
  <c r="G142"/>
  <c r="G185"/>
  <c r="G207"/>
  <c r="G246"/>
  <c r="G24"/>
  <c r="G31"/>
  <c r="G41"/>
  <c r="G88"/>
  <c r="G94"/>
  <c r="G154"/>
  <c r="G167"/>
  <c r="G198"/>
  <c r="G217"/>
  <c r="G15"/>
  <c r="G44"/>
  <c r="G70"/>
  <c r="G145"/>
  <c r="G201"/>
  <c r="G243"/>
</calcChain>
</file>

<file path=xl/sharedStrings.xml><?xml version="1.0" encoding="utf-8"?>
<sst xmlns="http://schemas.openxmlformats.org/spreadsheetml/2006/main" count="791" uniqueCount="290">
  <si>
    <t>CILJ</t>
  </si>
  <si>
    <t>PRIORITET</t>
  </si>
  <si>
    <t>PROGRAM U PRORAČUNU</t>
  </si>
  <si>
    <t>NAČIN OSTVARENJA CILJA</t>
  </si>
  <si>
    <t>POKAZATELJ REZULTATA</t>
  </si>
  <si>
    <t>POLAZNA VRIJEDNOST</t>
  </si>
  <si>
    <t>ORG. JEDINICA</t>
  </si>
  <si>
    <t>IZVOR</t>
  </si>
  <si>
    <t>Izvor 1.0. Opći prihodi i primici</t>
  </si>
  <si>
    <t>3. Ostvariti bolju kvalitetu života, javnih usluga te socijalnu uključenost svih skupina stanovništva grada</t>
  </si>
  <si>
    <t>3.2 Poboljšati pokrivenost socijalnim uslugama u gradu</t>
  </si>
  <si>
    <t>1400 Održavanje komunalne infrastrukture</t>
  </si>
  <si>
    <t>3.2.1 Poboljšanje postojeće infrastrukture</t>
  </si>
  <si>
    <t>A140001 Održavanje prometnica i mostova</t>
  </si>
  <si>
    <t>Izvor 4.0. Prihodi za posebne namjene</t>
  </si>
  <si>
    <t>Izvor 5.0. Pomoći</t>
  </si>
  <si>
    <t>2. Osigurati kvalitetno i održivo (ekološki prihvatljivo) upravljanje prostorom grada uz edukativno riješenu temeljnu infrastrukturu</t>
  </si>
  <si>
    <t>2.4 Promicati korištenje obnovljivih izvora energije</t>
  </si>
  <si>
    <t>2.4.2 Poticanje energetske učinkovitosti objekata u javnom i privatnom sektoru</t>
  </si>
  <si>
    <t>A140002 Održavanje i potrošnja javne rasvjete</t>
  </si>
  <si>
    <t>Broj održavanih rasvjetnih tijela   potrošnja sruje u kWh</t>
  </si>
  <si>
    <t>A140003 Javna higijena i zelenilo</t>
  </si>
  <si>
    <t>A140004 Održavanje vodoprivrednih objekata</t>
  </si>
  <si>
    <t>1401 Održavanje poslovnih, stambenih prostora, opreme i drugo</t>
  </si>
  <si>
    <t>A140001 Održavanje poslovnih, stambenih prostora, opreme i drugo</t>
  </si>
  <si>
    <t>A140002 Održavanje športskih objekata</t>
  </si>
  <si>
    <t xml:space="preserve">Broj objekata </t>
  </si>
  <si>
    <t>3.5 Poboljšati ponudu sadržaja u kulturi za sve stanovnike grada</t>
  </si>
  <si>
    <t>1402 Održavanje spomeničkih vrijednosti</t>
  </si>
  <si>
    <t>3.5.1 Obnoviti i revitalizirati spomenike kulturne baštine i ustanove od izrazite kulturne važnosti</t>
  </si>
  <si>
    <t>2.3 Omogućiti bolju prometnu povezanost i kvalitetu prometa i prometnica u gradu</t>
  </si>
  <si>
    <t>1500 Kapitalna ulaganja u komunalnu infrastrukturu</t>
  </si>
  <si>
    <t>2.3.1 Izgraditi ključne prometnice na području grada</t>
  </si>
  <si>
    <t>K150001 Izgradnja i dodatna ulaganja u prometnice i mostove</t>
  </si>
  <si>
    <t xml:space="preserve">1. Dužina izgrađenih cesta(km), metri novog asfalta                              </t>
  </si>
  <si>
    <t>2. Broj parkirališnih mjesta</t>
  </si>
  <si>
    <t>Izvor 7.0. Prihodi od prodaje nefinancijske imovine i nadoknade štete</t>
  </si>
  <si>
    <t>K150002 Izgradnja javne rasvjete</t>
  </si>
  <si>
    <t xml:space="preserve">1. Dužina javne rasvjete (km)                                                                            </t>
  </si>
  <si>
    <t>2. Broj stupova i rasvjetnih tijela (kom)</t>
  </si>
  <si>
    <t>2.1 Osigurati potpunu (opravdanu) pokrivenost područja JLS vodovodnom i kanalizacijskom mrežom i sustavom pročišćavanja</t>
  </si>
  <si>
    <t>2.1.2. Završiti proces pročišćavanja otpadnih voda na način u potpunosti prihvatljiv za okoliš</t>
  </si>
  <si>
    <t>K150003 Izgradnja vodovoda i kanalizacije</t>
  </si>
  <si>
    <t>K150004 Uređenje groblja</t>
  </si>
  <si>
    <t>Broj zahvata po grobljima</t>
  </si>
  <si>
    <t>K150017 Aglomeracija Požega</t>
  </si>
  <si>
    <t>Stupanj dovršenosti realizacije projekta</t>
  </si>
  <si>
    <t>2. Osigurati kvalitetno i održivo (ekološki prihvatljivo) upravljanje prostorm grada uz edukativno riješenu temeljnu infrastrukturu</t>
  </si>
  <si>
    <t>K150018 Aglomeracija Požega - Pleternica</t>
  </si>
  <si>
    <t>2.2 Poboljšati sustav održivog gospodarenja otpadom u gradu Požegi</t>
  </si>
  <si>
    <t>2.2.3 Potaknuti dalji razvoj razvoj reciklažnih dvorišta i popratne infrastrukture</t>
  </si>
  <si>
    <t>K150020 Izgradnja komunalnih objekata na lokaciji Vinogradine</t>
  </si>
  <si>
    <t xml:space="preserve">1. Izrađena tehnička dokumentacija            </t>
  </si>
  <si>
    <t>K150021 Izgradnja infrastrukture u poduzetničkoj zoni</t>
  </si>
  <si>
    <t>Dužina izgrađene infrastrukture u km</t>
  </si>
  <si>
    <t>3.3 Omogućiti kvalitetnije redovno obrazovanje i odgoj u gradu</t>
  </si>
  <si>
    <t>1501 Kapitalna ulaganja u poslovne, stambene prostore, opremu i drugo</t>
  </si>
  <si>
    <t>3.3.3. Jačanje školske infrastrukture i postizanje standarda obrazovanja u osnovnim školama sukladno državnom pedagoškom standardu (rad u jednoj smjeni)</t>
  </si>
  <si>
    <t>A150001 Opremanje dječjih igrališta</t>
  </si>
  <si>
    <t>Broj novopostavljenih sadržaja</t>
  </si>
  <si>
    <t>K150002 Ulaganje u športske objekte</t>
  </si>
  <si>
    <t>Broj projekata u realizaciji</t>
  </si>
  <si>
    <t>K150007 Ulaganje u zgradu Gradskog kazališta</t>
  </si>
  <si>
    <t>Broj zahvata u prostoru</t>
  </si>
  <si>
    <t>K150008 Ulaganje u zgradu Gradske knjižnice i čitaonice</t>
  </si>
  <si>
    <t xml:space="preserve">1. Površina uporabnog prostora  knjižnice - dograđeni dio u %                                                                                                  </t>
  </si>
  <si>
    <t>Izvor 7.0 Prihodi od prodaje nefinancijske imovine i nadoknade štete</t>
  </si>
  <si>
    <t>K150012 Ulaganje u kapelice</t>
  </si>
  <si>
    <t>Broj obnovljenih kapelica</t>
  </si>
  <si>
    <t>K150013 Ulaganje u društvene domove</t>
  </si>
  <si>
    <t>K150014 Ulaganje u autobusna stajališta</t>
  </si>
  <si>
    <t>K150017 Ulaganje u poslovne i stambene prostore</t>
  </si>
  <si>
    <t>Broj zahvata nužnih intervencija</t>
  </si>
  <si>
    <t>2.2.2 Promicati razvrstavanje otpada u domaćinstvima</t>
  </si>
  <si>
    <t>K150024 Nabava komunalne opreme</t>
  </si>
  <si>
    <t>1. Broj spremnika i kontejnera za sakupljanje komunalnog otpada</t>
  </si>
  <si>
    <t>2. Opremanje vozila kompletom opreme za sustav identifikacija spremnika za otpad</t>
  </si>
  <si>
    <t>3. Broj nabavljenih komunalnih vozila</t>
  </si>
  <si>
    <t>3.5.2 Jačanje postojećih i razvijanje novih sadržaja u kulturi</t>
  </si>
  <si>
    <t>K150029 Projekt besplatnog bežičnog pristupa internetu "Hot spot"</t>
  </si>
  <si>
    <t>K150030 Rekonstrukcija rekreacijskog centra</t>
  </si>
  <si>
    <t>1.Omogućiti rast gospodarstva i otvaranje novih radnih mjesta u skladu s potrebama stanovnika i poduzetnika</t>
  </si>
  <si>
    <t>1.5  Povećati kvalitetu turističke ponude i osigurati veću prepoznatljivost grada na turističkom tržištu</t>
  </si>
  <si>
    <t>1.5.2 Poticati selektivne oblike turizma (eno, gastro, ciklo, kulturni, zdravstveni, ruralni i vjerski) koristeći gastro i eno baštinu, prirodna bogatstva i očuvani okoliš, cjelogodišnju sezonu, te postojeće sadržaje</t>
  </si>
  <si>
    <t xml:space="preserve">K150037 Uređenje Požeške kuće </t>
  </si>
  <si>
    <t>K150039 Rekonstrukcija Starog Grada</t>
  </si>
  <si>
    <t>2.1 Osigurati potpunu (opravdanu) pokrivenost područja JLS vodovodnom i kanalizacijskom mrežom i sustarvom pročišćavanja</t>
  </si>
  <si>
    <t>1502 Ulaganje u prostorno-plansku dokumentaciju</t>
  </si>
  <si>
    <t>2.1.3 Izraditi studijsko-projektnu dokumentaciju za ključne projekta</t>
  </si>
  <si>
    <t>A150001 Geodetsko-katastarske usluge</t>
  </si>
  <si>
    <t>K150001 Prostorni planovi</t>
  </si>
  <si>
    <t>1503 Otkup zemljišta i objekata</t>
  </si>
  <si>
    <t xml:space="preserve">K150001 Otkup zemljišta </t>
  </si>
  <si>
    <t>K150002 Otkup objekata</t>
  </si>
  <si>
    <t>1.2 Unaprijediti tradicionalno snažne industrije grada Požege</t>
  </si>
  <si>
    <t>1601 Poticaji u poljoprivredi</t>
  </si>
  <si>
    <t>1.2.1 Oformiti sheme/programe poticanja gospodarstva i industrije (Privlačenje investicija i potpora postojećim poduzetnicima)</t>
  </si>
  <si>
    <t>A160001 Poticaji u poljoprivredi</t>
  </si>
  <si>
    <t>1602 Subvencije trgovačkim društvima</t>
  </si>
  <si>
    <t>A160001 Subvencija gradskog prijevoza</t>
  </si>
  <si>
    <t>1607 Poticanje zapošljavanja i razvoja poduzetništva</t>
  </si>
  <si>
    <t>T160001 Poticanje zapošljavanja i razvoj poduzetništva</t>
  </si>
  <si>
    <t>1608 Javni radovi u komunalnom gospodarstvu</t>
  </si>
  <si>
    <t>Broj korisnika programa</t>
  </si>
  <si>
    <t>2300 Kapitalna ulaganja u poslovne, stambene prostore, opremu i drugo kroz EU</t>
  </si>
  <si>
    <t>3.3.4 Jačanje školske infrastrukture i postizanje standarda obrazovanja u osnovnim školama sukladno državnom pedagoškom standardu (rad u jednoj smjeni)</t>
  </si>
  <si>
    <t>K230008 Rekonstrukcija škole i nadogradnja sportske dvorane OŠ D. Cesarića</t>
  </si>
  <si>
    <t>K230016 Rekonstrukcija i dogradnja DRC Vidovci</t>
  </si>
  <si>
    <t>K230020 Zelena urbana mobilnost</t>
  </si>
  <si>
    <t xml:space="preserve">1.Izrađena tehnička dokumentacija  </t>
  </si>
  <si>
    <t>2. Broj m2 rekonstruiranog dijela trga</t>
  </si>
  <si>
    <t>3.1. Razviti održive modele zapošljavanja ranjivih skupina, nezaposlenih i tražitelja zaposlenja</t>
  </si>
  <si>
    <t>1. Broj osoba uključenih u programe stručnog usavršavanja</t>
  </si>
  <si>
    <t>3.2 poboljšati pokrivenost socijalnim uslugama u gradu</t>
  </si>
  <si>
    <t>2305 Osiguravanje pomoćnika u nastavi za osobe s poteškoćama u razvoju</t>
  </si>
  <si>
    <t>3.2.2 Širenje mreže socijalnih usluga</t>
  </si>
  <si>
    <t>T230004 Projekt "Petica za dvoje - IV.faza"</t>
  </si>
  <si>
    <t xml:space="preserve">1. Broj provedenih projekata socijalne inkluzije         </t>
  </si>
  <si>
    <t>2. Broj osoba obuhvaćenih projektima socijalne inkluzije</t>
  </si>
  <si>
    <t>2.3.2 Kreirati i provesti rješenja za probleme prometa u  mirovanju i pješačkog prometa</t>
  </si>
  <si>
    <t>2315 Zaželi - zapošljavanje žena</t>
  </si>
  <si>
    <t>T230001 PUK40</t>
  </si>
  <si>
    <t>1. Omogućiti rast gospodarstva i otvaranje novih radnih mjesta u skladu s potrebama stanovnika i poduzetnika</t>
  </si>
  <si>
    <t>1.5. Povećati kvalitetu turističke ponude i osigurati veću prepoznatljivost grada na turističkom tržištu</t>
  </si>
  <si>
    <t>1100 Turistička zajednica</t>
  </si>
  <si>
    <t>1.5.1. Unaprijediti gastronomsku ponudu koristeći postojeću gastronomsku i enološku baštinu</t>
  </si>
  <si>
    <t>T110002 Donacije za priredbe i manifestacije</t>
  </si>
  <si>
    <t>4000 Udruge u kulturi i ostala kulturna događanja</t>
  </si>
  <si>
    <t>1.5.2. Poticati selektivne oblike turizma (eno, gastro, ciklo, kulturni, zdravstveni, ruralni i vjerski) koristeći gastro i eno baštinu, prirodna bogatstva i očuvani okoliš, cjelogodišnju sezonu, te postojeće sadržaje</t>
  </si>
  <si>
    <t>T400013 Festival ˝Aurea fest˝</t>
  </si>
  <si>
    <t>3. Ostvariti bolju kvalitetu života, javnih usluga te socijalnu uključenost svih skupina stanovništva Grada</t>
  </si>
  <si>
    <t>3.3. Omogućiti kvalitetnije redovno obrazovanje i odgoj u Gradu Požegi</t>
  </si>
  <si>
    <t>6000 Redovna djelatnost osnovnog školstva – zakonski standard</t>
  </si>
  <si>
    <t>K600002 Ulaganje u građevinske objekte osnovnog školstva</t>
  </si>
  <si>
    <t>Stupanj dovršenosti projekta</t>
  </si>
  <si>
    <t>Dužina održavanja prometnica i mostova (km)</t>
  </si>
  <si>
    <t xml:space="preserve">Kvadratura održavanja zelenih površina (m2)                              </t>
  </si>
  <si>
    <t>Održavane vodne građevine-projekti</t>
  </si>
  <si>
    <t>Broj  poslovnih i stambenih prostora obuhv. nužnom sanacijom</t>
  </si>
  <si>
    <t>Godišnji broj spomenika kulturne baštine na kojima se izvode radovi uređenja/ broj izrađenih projekata</t>
  </si>
  <si>
    <t xml:space="preserve">Pokrivenost grada vodoopskrbom %                                                                                                                                                                             </t>
  </si>
  <si>
    <t>2. Program edukacije</t>
  </si>
  <si>
    <t>1. Broj rekonstruiranih (obnovlljenih) društvenih domova</t>
  </si>
  <si>
    <t>Broj novoizgrađenih autobusnih stajališta</t>
  </si>
  <si>
    <t>Broj korištenih poslovnih i stambenih prostora</t>
  </si>
  <si>
    <t>Površina pokrivenosti bežičnog pristupa internetu u m2</t>
  </si>
  <si>
    <t>Broj dodanih novih sadržaja</t>
  </si>
  <si>
    <t xml:space="preserve"> Površina  opremljenog multimedijom %</t>
  </si>
  <si>
    <t xml:space="preserve">Broj elaborata                         </t>
  </si>
  <si>
    <t>Broj izrađenih i usvojenih prostornih planova</t>
  </si>
  <si>
    <t>Broj otkupljenih zemljišta</t>
  </si>
  <si>
    <t>Broj otkupljenih objekata</t>
  </si>
  <si>
    <t>Broj danih poticaja u poljoprivredi</t>
  </si>
  <si>
    <t>Broj korisnika prijevoza</t>
  </si>
  <si>
    <t>Broj danih poticaja za zapošljavanje i razvoj poduzetništva</t>
  </si>
  <si>
    <t>Broj  m2 rekonstruiranog dijela škole</t>
  </si>
  <si>
    <t>Broj m2 rekonstruiranog dijela DRC Vidovci</t>
  </si>
  <si>
    <t>Broj teže zapošljivih žena zaposlenih kroz projekt</t>
  </si>
  <si>
    <t>Broj održanih manifestacija</t>
  </si>
  <si>
    <t>Obnovljena zgrada škole</t>
  </si>
  <si>
    <t>A140001 Održavanje spomeničkih vrijednosti</t>
  </si>
  <si>
    <t xml:space="preserve">K150022 Izgradnja mosta preko Vučjaka </t>
  </si>
  <si>
    <t xml:space="preserve">K150040 Nabava urbane opreme </t>
  </si>
  <si>
    <t>K150023 Uređenje Trga Sv. Terezije</t>
  </si>
  <si>
    <t xml:space="preserve">1600 Poticanje malog gospodarstva </t>
  </si>
  <si>
    <t xml:space="preserve">T160001 Subvencije za smještajne kapacitete na području grada Požege </t>
  </si>
  <si>
    <t xml:space="preserve">1609 Subvencije građanima </t>
  </si>
  <si>
    <t xml:space="preserve">A160001 Subvencioniranje uklanjanja azbestnog pokrova </t>
  </si>
  <si>
    <t xml:space="preserve">K230023 Energetska obnova zgrade sportska dvorana Sokol </t>
  </si>
  <si>
    <t>K230022 Energetska obnova zgrade društvena građevina - Dervišaga</t>
  </si>
  <si>
    <t xml:space="preserve">K230025 Požeške bolte </t>
  </si>
  <si>
    <t xml:space="preserve">2306 Poticanje ruralnog razvoja </t>
  </si>
  <si>
    <t xml:space="preserve">T230001 Lokalna akcijska grupa - LAG </t>
  </si>
  <si>
    <t xml:space="preserve">T230001 Požeški limači </t>
  </si>
  <si>
    <t xml:space="preserve">T230001 Projekt Export - expert </t>
  </si>
  <si>
    <t xml:space="preserve">2326 Program podrške socijalnom uključivanju i zapošljavanju  </t>
  </si>
  <si>
    <t xml:space="preserve">T230001 Kotač uspjeha  </t>
  </si>
  <si>
    <t xml:space="preserve">2327 Program uključivanja djece i mladih, osoba s invaliditetom </t>
  </si>
  <si>
    <t xml:space="preserve">T230001 Zajedno u športu </t>
  </si>
  <si>
    <t xml:space="preserve">2328 Program lokalne inicijative za zapošljavanje - faza III.  </t>
  </si>
  <si>
    <t xml:space="preserve">T230001 LIPA - loklana inicijativa za poduzetničku inicijativu  </t>
  </si>
  <si>
    <t xml:space="preserve">1.4.2. Umrežavanje lokalnih poljoprivrednih proizvođača </t>
  </si>
  <si>
    <t xml:space="preserve">1. održano stručnih sastanaka </t>
  </si>
  <si>
    <t xml:space="preserve">2320 Program unaprijeđenja usluga za djecu u sustavu ranog i predškolskog odgoja i obrazovanja </t>
  </si>
  <si>
    <t xml:space="preserve">3.3.1. Poboljšati prostorne i ljudske kapacitete za predškolski odgoj </t>
  </si>
  <si>
    <t xml:space="preserve">2321 Program podrške socijalnom uključivanju i zapošljavanju marginaliziranih skupina </t>
  </si>
  <si>
    <t xml:space="preserve">3.1.2. Razvoj lokalno prilagođenih programa samozapošljavanja u skladu s partnerskim principima </t>
  </si>
  <si>
    <t xml:space="preserve">2. Broj održanih edukacija u sklopu projekta </t>
  </si>
  <si>
    <t xml:space="preserve">1. Broj osoba uključenih u program </t>
  </si>
  <si>
    <t xml:space="preserve">Stupanj dovršenosti </t>
  </si>
  <si>
    <t xml:space="preserve">Broj elemenata urbane opeme </t>
  </si>
  <si>
    <t xml:space="preserve">Broj poticaja </t>
  </si>
  <si>
    <t xml:space="preserve">K230021 Energetska obnova grade društvena građevina - Novi Mihaljevci </t>
  </si>
  <si>
    <t xml:space="preserve">Izvor 6.0. Donacije </t>
  </si>
  <si>
    <t xml:space="preserve">Izvor 1.1. Opći prihodi i primici - dec OŠ </t>
  </si>
  <si>
    <t>3.3.3 Jačanje školske infrastrukture i postizanje standarda obrazovanja u osnovnim školama</t>
  </si>
  <si>
    <t>K150023 Energetski ekološki učinkovita javna rasvjeta</t>
  </si>
  <si>
    <t>Izvor 8.0. Namjenski primici od zaduživanja</t>
  </si>
  <si>
    <t>Stupanj dovršenosti</t>
  </si>
  <si>
    <t>2.2.1 Poboljšanje postojeće infrastruktre</t>
  </si>
  <si>
    <t>K150025 Izgradnja šetnice po desnoobalnom nasipu rijeku Orljave</t>
  </si>
  <si>
    <t>K150044 Rekonstrukcija stropnog oslika u kući Arch</t>
  </si>
  <si>
    <t xml:space="preserve">Stupanj realizacije </t>
  </si>
  <si>
    <t>Broj izrađenih dokumenata</t>
  </si>
  <si>
    <t>T150001 Izrada strategije izgradnja sustava oborinske odvodnje</t>
  </si>
  <si>
    <t>1505 Sanacija klizišta</t>
  </si>
  <si>
    <t>A150001 Sanacija klizišta</t>
  </si>
  <si>
    <t>1506 Ulaganje u digitalnu transformaciju</t>
  </si>
  <si>
    <t>T150003 IKT sustav prometnog upravljanja i održavanja nerazvrstanih cesta</t>
  </si>
  <si>
    <t>2311 Interreg Hrvatska-Mađarska</t>
  </si>
  <si>
    <t>T230001 projekt CHEERS</t>
  </si>
  <si>
    <t>2324 Energetska obnova zgrade prekršajnog suda u ul. Matije Gupca</t>
  </si>
  <si>
    <t>3.2.1. Poboljšanje postojeće infrastrukture</t>
  </si>
  <si>
    <t>K230001 Energetska obnova zgrade prekršajnog suda u ul. Matije Gupca</t>
  </si>
  <si>
    <t>2330 Energetska obnova zgrade društveni dom Novo Selo</t>
  </si>
  <si>
    <t>K300001 Energetska obnova zgrade društveni dom Novo Selo</t>
  </si>
  <si>
    <t>2331 Energetska obnova zgrade društveni dom Seoci</t>
  </si>
  <si>
    <t>2334 Školske prehrane</t>
  </si>
  <si>
    <t>3.2.2. Širenje mreže
socijalnih usluga</t>
  </si>
  <si>
    <t>T340001 Naša školska užina</t>
  </si>
  <si>
    <t>2335 Implementacija sustava video nadzora javnih površina</t>
  </si>
  <si>
    <t>T350001 Implementacija sustava video nadzora javnih površina</t>
  </si>
  <si>
    <t>2336 Europa za građane</t>
  </si>
  <si>
    <t>T360001 Europa za građane</t>
  </si>
  <si>
    <t>Izvor 4.7. Prihodi za posebne namjene- rezultat iz prethodne godine</t>
  </si>
  <si>
    <t xml:space="preserve">K150045 Izgradnja dvorane uz osnovnu školu Antuna Kanižlića </t>
  </si>
  <si>
    <t>T160004 "Javni radovi" - revitalizacija javnih površina 2</t>
  </si>
  <si>
    <t>K310001 Energetska obnova zgrade društveni dom Seoci</t>
  </si>
  <si>
    <t>K150003 Ulaganje u športske terene</t>
  </si>
  <si>
    <t>Izrađena projektna dokumentacija</t>
  </si>
  <si>
    <t>Broj zbrinjavanja</t>
  </si>
  <si>
    <t>% uštede energije u društvenom domu</t>
  </si>
  <si>
    <t xml:space="preserve">% uštede energije </t>
  </si>
  <si>
    <t>Broj obrazovnih programa</t>
  </si>
  <si>
    <t>Tiskane publikacije</t>
  </si>
  <si>
    <t xml:space="preserve">1. Broj djece uključene u program </t>
  </si>
  <si>
    <t>2. broj odgojiteljica ili strućnih suradnika</t>
  </si>
  <si>
    <t>Broj uključenih vrtića</t>
  </si>
  <si>
    <t>Broj osoba za stručno usavršavanje</t>
  </si>
  <si>
    <t>Površina energetski obnovljenog prostora</t>
  </si>
  <si>
    <t>Nezaposlene osobe obuhvaćene programom</t>
  </si>
  <si>
    <t>Broj uključenih učenika</t>
  </si>
  <si>
    <t>Broj učenika uključen u projekt</t>
  </si>
  <si>
    <t>Postotak građana uključen u projekt</t>
  </si>
  <si>
    <t>Broj gradova koji su potpisali sporazum</t>
  </si>
  <si>
    <t>Broj uključenih  nezaposlenih osoba</t>
  </si>
  <si>
    <t>Izrađena projektna dokumentacija komplet</t>
  </si>
  <si>
    <t>Realiziran projekt uređenja %</t>
  </si>
  <si>
    <t>I. REBALANS 2020.</t>
  </si>
  <si>
    <t>A140003 Održavanje mjesnih domova</t>
  </si>
  <si>
    <t>Izvor 1.2. Opći prihodi i primici - retultat iz prethodne godine</t>
  </si>
  <si>
    <t>Izvor 7.2. Prihodi od prodaje nefinancijske imovine i nadoknade štete - rezultat iz prethodne godine</t>
  </si>
  <si>
    <t>Izvor 1.2. Opći prihodi i primici - rezultat iz prethodne godine</t>
  </si>
  <si>
    <t>Izvor 5.4. Pomoći - rezultat iz prethodnih godina</t>
  </si>
  <si>
    <t>K150048 Sufinanciranje izgradnje punilice za električne automobile</t>
  </si>
  <si>
    <t>Broj sufinanciranih punionica</t>
  </si>
  <si>
    <t>Broj lokacija</t>
  </si>
  <si>
    <t>A160003 Subvencija za reciklažno dvorište</t>
  </si>
  <si>
    <t>Broj poticaja</t>
  </si>
  <si>
    <t>K230027 Osiguranje pristupačnosti osobama s invaliditetom - Braniteljski dom</t>
  </si>
  <si>
    <t>Broj ugrađenih sadržaja prilagođenih ososbama s invaliditetom</t>
  </si>
  <si>
    <t xml:space="preserve"> K230028 Ugradnja podizne platforme OŠ. D. Cesarića</t>
  </si>
  <si>
    <t>K230029 Rasvjeta u dvorani T. Pirc</t>
  </si>
  <si>
    <t>Ostvarena ušteda el.energije</t>
  </si>
  <si>
    <t>T230002 PUK50</t>
  </si>
  <si>
    <t>3.2.3. Jačanje kapaciteta institucija i osnivanje koordinacija udruga u području socijalne skrbi</t>
  </si>
  <si>
    <t>2317 Jačanje socijalnog dijaloga</t>
  </si>
  <si>
    <t>T230001 Binarni kod 110</t>
  </si>
  <si>
    <t>Broj odobrenih završnih zahtjeva za nadoknadom sredstava</t>
  </si>
  <si>
    <t>T340002 Naša školska užina II</t>
  </si>
  <si>
    <t>Izrađena tehnička dokumentacija</t>
  </si>
  <si>
    <t>T160006 Sufinanciranje otvaranja kušaonica na području Grada Požege</t>
  </si>
  <si>
    <t>Broj domova</t>
  </si>
  <si>
    <t>Broj projekata</t>
  </si>
  <si>
    <t>Broj kušaonica</t>
  </si>
  <si>
    <t>Sudjelovanje u troškovima %</t>
  </si>
  <si>
    <t>REALIZACIJA PLANA RAZVOJNIH PROGRAMA ZA I. POLUGODIŠTE 2020.</t>
  </si>
  <si>
    <t xml:space="preserve">REALIZACIJA PLANA RAZVOJNIH PROGRAMA GRADA POŽEGE ZA I. POLUGODIŠTE 2020. GODINE </t>
  </si>
  <si>
    <t>Broj rekonstruiranih i opremljenih objekata</t>
  </si>
  <si>
    <t>CILJANA VRIJEDNOST</t>
  </si>
  <si>
    <t>REALIZACIJA CILJANIH VRIJEDNOSTI ZA I. POLUGODIŠTE 2020.</t>
  </si>
  <si>
    <t>003 01</t>
  </si>
  <si>
    <t xml:space="preserve">003 01 </t>
  </si>
  <si>
    <t>002 01</t>
  </si>
  <si>
    <t>002 04         09755         09771          09763</t>
  </si>
  <si>
    <t>AKTIVNOST/ PROJEKT U PRORAČUNU</t>
  </si>
  <si>
    <t>I. REBALANS   2020.</t>
  </si>
  <si>
    <t>K150046 Sufinanciranje projekta uređenja zgrade Opće županijske bolnice u Požegi</t>
  </si>
  <si>
    <t>K150049 Projekt  WiFi4EU</t>
  </si>
  <si>
    <t>K150047 Ulaganje u objekt gradske uprave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</si>
</sst>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[$-1041A]#,##0.00;\-\ #,##0.00"/>
  </numFmts>
  <fonts count="14"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A"/>
      <name val="Calibri"/>
      <family val="2"/>
      <charset val="238"/>
      <scheme val="minor"/>
    </font>
    <font>
      <b/>
      <sz val="14"/>
      <color rgb="FF000000"/>
      <name val="Arial"/>
      <family val="2"/>
      <charset val="238"/>
    </font>
    <font>
      <sz val="11"/>
      <color rgb="FF000000"/>
      <name val="Calibri"/>
      <family val="2"/>
      <scheme val="minor"/>
    </font>
    <font>
      <b/>
      <sz val="9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FF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1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209">
    <xf numFmtId="0" fontId="0" fillId="0" borderId="0" xfId="0"/>
    <xf numFmtId="0" fontId="4" fillId="0" borderId="1" xfId="0" applyFont="1" applyFill="1" applyBorder="1" applyAlignment="1">
      <alignment horizontal="left" vertical="top" wrapText="1"/>
    </xf>
    <xf numFmtId="4" fontId="5" fillId="0" borderId="1" xfId="0" applyNumberFormat="1" applyFont="1" applyFill="1" applyBorder="1" applyAlignment="1">
      <alignment horizontal="right" wrapText="1"/>
    </xf>
    <xf numFmtId="0" fontId="1" fillId="0" borderId="5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top" wrapText="1"/>
    </xf>
    <xf numFmtId="0" fontId="8" fillId="0" borderId="1" xfId="0" applyFont="1" applyBorder="1" applyAlignment="1">
      <alignment horizontal="left" vertical="top" wrapText="1"/>
    </xf>
    <xf numFmtId="4" fontId="5" fillId="2" borderId="1" xfId="0" applyNumberFormat="1" applyFont="1" applyFill="1" applyBorder="1" applyAlignment="1">
      <alignment horizontal="right" wrapText="1"/>
    </xf>
    <xf numFmtId="0" fontId="8" fillId="0" borderId="0" xfId="0" applyFont="1"/>
    <xf numFmtId="164" fontId="8" fillId="0" borderId="1" xfId="2" applyFont="1" applyBorder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4" fontId="8" fillId="0" borderId="1" xfId="0" applyNumberFormat="1" applyFont="1" applyBorder="1"/>
    <xf numFmtId="0" fontId="1" fillId="0" borderId="5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center"/>
    </xf>
    <xf numFmtId="0" fontId="1" fillId="0" borderId="1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4" fontId="3" fillId="0" borderId="5" xfId="0" applyNumberFormat="1" applyFont="1" applyFill="1" applyBorder="1" applyAlignment="1">
      <alignment horizontal="right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right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right"/>
    </xf>
    <xf numFmtId="4" fontId="1" fillId="0" borderId="2" xfId="0" applyNumberFormat="1" applyFont="1" applyFill="1" applyBorder="1" applyAlignment="1">
      <alignment horizontal="right"/>
    </xf>
    <xf numFmtId="4" fontId="1" fillId="0" borderId="1" xfId="0" applyNumberFormat="1" applyFont="1" applyFill="1" applyBorder="1" applyAlignment="1">
      <alignment horizontal="right" wrapText="1"/>
    </xf>
    <xf numFmtId="0" fontId="3" fillId="0" borderId="5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2" fillId="0" borderId="17" xfId="0" applyFont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right" wrapText="1"/>
    </xf>
    <xf numFmtId="4" fontId="3" fillId="0" borderId="1" xfId="0" applyNumberFormat="1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4" fontId="3" fillId="0" borderId="5" xfId="0" applyNumberFormat="1" applyFont="1" applyFill="1" applyBorder="1" applyAlignment="1">
      <alignment horizontal="right" wrapText="1"/>
    </xf>
    <xf numFmtId="4" fontId="3" fillId="0" borderId="6" xfId="0" applyNumberFormat="1" applyFont="1" applyFill="1" applyBorder="1" applyAlignment="1">
      <alignment horizontal="right" wrapText="1"/>
    </xf>
    <xf numFmtId="4" fontId="3" fillId="0" borderId="2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right"/>
    </xf>
    <xf numFmtId="0" fontId="4" fillId="2" borderId="6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top" wrapText="1"/>
    </xf>
    <xf numFmtId="4" fontId="1" fillId="0" borderId="5" xfId="0" applyNumberFormat="1" applyFont="1" applyFill="1" applyBorder="1" applyAlignment="1">
      <alignment horizontal="right"/>
    </xf>
    <xf numFmtId="4" fontId="1" fillId="0" borderId="2" xfId="0" applyNumberFormat="1" applyFont="1" applyFill="1" applyBorder="1" applyAlignment="1">
      <alignment horizontal="right"/>
    </xf>
    <xf numFmtId="0" fontId="3" fillId="0" borderId="4" xfId="0" applyFont="1" applyFill="1" applyBorder="1" applyAlignment="1">
      <alignment horizontal="left" vertical="center" wrapText="1"/>
    </xf>
    <xf numFmtId="4" fontId="1" fillId="0" borderId="5" xfId="0" applyNumberFormat="1" applyFont="1" applyFill="1" applyBorder="1" applyAlignment="1">
      <alignment horizontal="right" wrapText="1"/>
    </xf>
    <xf numFmtId="4" fontId="1" fillId="0" borderId="6" xfId="0" applyNumberFormat="1" applyFont="1" applyFill="1" applyBorder="1" applyAlignment="1">
      <alignment horizontal="right" wrapText="1"/>
    </xf>
    <xf numFmtId="4" fontId="1" fillId="0" borderId="2" xfId="0" applyNumberFormat="1" applyFont="1" applyFill="1" applyBorder="1" applyAlignment="1">
      <alignment horizontal="right" wrapText="1"/>
    </xf>
    <xf numFmtId="0" fontId="1" fillId="0" borderId="9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left" vertical="top" wrapText="1"/>
    </xf>
    <xf numFmtId="0" fontId="1" fillId="0" borderId="12" xfId="0" applyFont="1" applyFill="1" applyBorder="1" applyAlignment="1">
      <alignment horizontal="left" vertical="top" wrapText="1"/>
    </xf>
    <xf numFmtId="0" fontId="1" fillId="0" borderId="1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wrapText="1"/>
    </xf>
    <xf numFmtId="0" fontId="8" fillId="0" borderId="16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8" fillId="0" borderId="3" xfId="0" applyFont="1" applyBorder="1" applyAlignment="1">
      <alignment horizontal="left"/>
    </xf>
    <xf numFmtId="0" fontId="8" fillId="0" borderId="16" xfId="0" applyFont="1" applyBorder="1" applyAlignment="1">
      <alignment horizontal="left"/>
    </xf>
    <xf numFmtId="0" fontId="1" fillId="0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3" fillId="0" borderId="13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1" fillId="0" borderId="8" xfId="0" applyFont="1" applyFill="1" applyBorder="1" applyAlignment="1">
      <alignment horizontal="left" vertical="top" wrapText="1"/>
    </xf>
    <xf numFmtId="4" fontId="2" fillId="3" borderId="14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right"/>
    </xf>
    <xf numFmtId="4" fontId="1" fillId="3" borderId="1" xfId="0" applyNumberFormat="1" applyFont="1" applyFill="1" applyBorder="1" applyAlignment="1">
      <alignment horizontal="right"/>
    </xf>
    <xf numFmtId="4" fontId="3" fillId="3" borderId="1" xfId="0" applyNumberFormat="1" applyFont="1" applyFill="1" applyBorder="1" applyAlignment="1">
      <alignment horizontal="right" wrapText="1"/>
    </xf>
    <xf numFmtId="4" fontId="1" fillId="3" borderId="1" xfId="0" applyNumberFormat="1" applyFont="1" applyFill="1" applyBorder="1" applyAlignment="1">
      <alignment horizontal="right" wrapText="1"/>
    </xf>
    <xf numFmtId="4" fontId="1" fillId="3" borderId="1" xfId="0" applyNumberFormat="1" applyFont="1" applyFill="1" applyBorder="1" applyAlignment="1">
      <alignment horizontal="right" wrapText="1"/>
    </xf>
    <xf numFmtId="4" fontId="5" fillId="3" borderId="1" xfId="0" applyNumberFormat="1" applyFont="1" applyFill="1" applyBorder="1" applyAlignment="1">
      <alignment horizontal="right" wrapText="1"/>
    </xf>
    <xf numFmtId="4" fontId="1" fillId="3" borderId="2" xfId="0" applyNumberFormat="1" applyFont="1" applyFill="1" applyBorder="1" applyAlignment="1">
      <alignment horizontal="right"/>
    </xf>
    <xf numFmtId="4" fontId="1" fillId="3" borderId="5" xfId="0" applyNumberFormat="1" applyFont="1" applyFill="1" applyBorder="1" applyAlignment="1">
      <alignment horizontal="right" wrapText="1"/>
    </xf>
    <xf numFmtId="4" fontId="1" fillId="3" borderId="6" xfId="0" applyNumberFormat="1" applyFont="1" applyFill="1" applyBorder="1" applyAlignment="1">
      <alignment horizontal="right" wrapText="1"/>
    </xf>
    <xf numFmtId="4" fontId="1" fillId="3" borderId="2" xfId="0" applyNumberFormat="1" applyFont="1" applyFill="1" applyBorder="1" applyAlignment="1">
      <alignment horizontal="right" wrapText="1"/>
    </xf>
    <xf numFmtId="4" fontId="1" fillId="3" borderId="5" xfId="0" applyNumberFormat="1" applyFont="1" applyFill="1" applyBorder="1" applyAlignment="1">
      <alignment horizontal="right"/>
    </xf>
    <xf numFmtId="4" fontId="1" fillId="3" borderId="2" xfId="0" applyNumberFormat="1" applyFont="1" applyFill="1" applyBorder="1" applyAlignment="1">
      <alignment horizontal="right"/>
    </xf>
    <xf numFmtId="4" fontId="3" fillId="3" borderId="1" xfId="0" applyNumberFormat="1" applyFont="1" applyFill="1" applyBorder="1" applyAlignment="1">
      <alignment horizontal="right" wrapText="1"/>
    </xf>
    <xf numFmtId="4" fontId="3" fillId="3" borderId="5" xfId="0" applyNumberFormat="1" applyFont="1" applyFill="1" applyBorder="1" applyAlignment="1">
      <alignment horizontal="right" wrapText="1"/>
    </xf>
    <xf numFmtId="4" fontId="1" fillId="3" borderId="5" xfId="0" applyNumberFormat="1" applyFont="1" applyFill="1" applyBorder="1" applyAlignment="1">
      <alignment horizontal="right"/>
    </xf>
    <xf numFmtId="4" fontId="3" fillId="3" borderId="5" xfId="0" applyNumberFormat="1" applyFont="1" applyFill="1" applyBorder="1" applyAlignment="1">
      <alignment horizontal="right" wrapText="1"/>
    </xf>
    <xf numFmtId="4" fontId="3" fillId="3" borderId="6" xfId="0" applyNumberFormat="1" applyFont="1" applyFill="1" applyBorder="1" applyAlignment="1">
      <alignment horizontal="right" wrapText="1"/>
    </xf>
    <xf numFmtId="4" fontId="3" fillId="3" borderId="2" xfId="0" applyNumberFormat="1" applyFont="1" applyFill="1" applyBorder="1" applyAlignment="1">
      <alignment horizontal="right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4" fontId="3" fillId="0" borderId="4" xfId="0" applyNumberFormat="1" applyFont="1" applyFill="1" applyBorder="1" applyAlignment="1">
      <alignment horizontal="right" wrapText="1"/>
    </xf>
    <xf numFmtId="165" fontId="1" fillId="3" borderId="1" xfId="3" applyNumberFormat="1" applyFont="1" applyFill="1" applyBorder="1" applyAlignment="1">
      <alignment horizontal="right" wrapText="1"/>
    </xf>
    <xf numFmtId="165" fontId="1" fillId="4" borderId="1" xfId="3" applyNumberFormat="1" applyFont="1" applyFill="1" applyBorder="1" applyAlignment="1">
      <alignment horizontal="right" wrapText="1"/>
    </xf>
    <xf numFmtId="4" fontId="8" fillId="3" borderId="1" xfId="0" applyNumberFormat="1" applyFont="1" applyFill="1" applyBorder="1" applyAlignment="1">
      <alignment horizontal="right"/>
    </xf>
    <xf numFmtId="4" fontId="2" fillId="3" borderId="15" xfId="0" applyNumberFormat="1" applyFont="1" applyFill="1" applyBorder="1" applyAlignment="1">
      <alignment horizontal="center" vertical="center" wrapText="1"/>
    </xf>
    <xf numFmtId="4" fontId="2" fillId="0" borderId="19" xfId="0" applyNumberFormat="1" applyFont="1" applyBorder="1" applyAlignment="1">
      <alignment horizontal="center" vertical="center" wrapText="1"/>
    </xf>
    <xf numFmtId="4" fontId="2" fillId="0" borderId="20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" fillId="0" borderId="21" xfId="0" applyFont="1" applyFill="1" applyBorder="1" applyAlignment="1">
      <alignment horizontal="left" vertical="top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left" vertical="top" wrapText="1"/>
    </xf>
    <xf numFmtId="0" fontId="1" fillId="0" borderId="24" xfId="0" applyFont="1" applyFill="1" applyBorder="1" applyAlignment="1">
      <alignment horizontal="center" vertical="center" wrapText="1"/>
    </xf>
    <xf numFmtId="165" fontId="1" fillId="4" borderId="0" xfId="3" applyNumberFormat="1" applyFont="1" applyFill="1" applyBorder="1" applyAlignment="1">
      <alignment horizontal="right" wrapText="1"/>
    </xf>
    <xf numFmtId="0" fontId="1" fillId="0" borderId="25" xfId="0" applyFont="1" applyFill="1" applyBorder="1" applyAlignment="1">
      <alignment horizontal="left" vertical="top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left" vertical="top" wrapText="1"/>
    </xf>
    <xf numFmtId="0" fontId="1" fillId="0" borderId="28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left" vertical="top" wrapText="1"/>
    </xf>
    <xf numFmtId="0" fontId="4" fillId="2" borderId="24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top" wrapText="1"/>
    </xf>
    <xf numFmtId="0" fontId="1" fillId="0" borderId="23" xfId="0" applyFont="1" applyBorder="1" applyAlignment="1">
      <alignment horizontal="left" vertical="top" wrapText="1"/>
    </xf>
    <xf numFmtId="0" fontId="4" fillId="2" borderId="28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vertical="top" wrapText="1"/>
    </xf>
    <xf numFmtId="0" fontId="1" fillId="0" borderId="29" xfId="0" applyFont="1" applyFill="1" applyBorder="1" applyAlignment="1">
      <alignment horizontal="left" vertical="top" wrapText="1"/>
    </xf>
    <xf numFmtId="0" fontId="1" fillId="0" borderId="30" xfId="0" applyFont="1" applyFill="1" applyBorder="1" applyAlignment="1">
      <alignment horizontal="left" vertical="top" wrapText="1"/>
    </xf>
    <xf numFmtId="0" fontId="3" fillId="0" borderId="30" xfId="0" applyFont="1" applyFill="1" applyBorder="1" applyAlignment="1">
      <alignment horizontal="left" vertical="top" wrapText="1"/>
    </xf>
    <xf numFmtId="4" fontId="1" fillId="0" borderId="30" xfId="0" applyNumberFormat="1" applyFont="1" applyFill="1" applyBorder="1" applyAlignment="1">
      <alignment horizontal="right"/>
    </xf>
    <xf numFmtId="4" fontId="1" fillId="3" borderId="30" xfId="0" applyNumberFormat="1" applyFont="1" applyFill="1" applyBorder="1" applyAlignment="1">
      <alignment horizontal="right"/>
    </xf>
    <xf numFmtId="0" fontId="1" fillId="0" borderId="30" xfId="0" applyFont="1" applyFill="1" applyBorder="1" applyAlignment="1">
      <alignment horizontal="left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</cellXfs>
  <cellStyles count="6">
    <cellStyle name="Normal" xfId="3"/>
    <cellStyle name="Obično" xfId="0" builtinId="0"/>
    <cellStyle name="Zarez" xfId="2" builtinId="3"/>
    <cellStyle name="Zarez 2" xfId="1"/>
    <cellStyle name="Zarez 2 2" xfId="4"/>
    <cellStyle name="Zarez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63"/>
  <sheetViews>
    <sheetView tabSelected="1" topLeftCell="A259" zoomScale="96" zoomScaleNormal="96" workbookViewId="0">
      <selection activeCell="F262" sqref="F262"/>
    </sheetView>
  </sheetViews>
  <sheetFormatPr defaultColWidth="9.109375" defaultRowHeight="13.8"/>
  <cols>
    <col min="1" max="1" width="13.5546875" style="11" customWidth="1"/>
    <col min="2" max="2" width="11.5546875" style="11" customWidth="1"/>
    <col min="3" max="3" width="14.88671875" style="11" customWidth="1"/>
    <col min="4" max="4" width="16.6640625" style="11" customWidth="1"/>
    <col min="5" max="5" width="16.5546875" style="11" customWidth="1"/>
    <col min="6" max="7" width="15.44140625" style="12" customWidth="1"/>
    <col min="8" max="8" width="12.88671875" style="13" customWidth="1"/>
    <col min="9" max="9" width="10.6640625" style="14" customWidth="1"/>
    <col min="10" max="10" width="10.33203125" style="14" customWidth="1"/>
    <col min="11" max="11" width="10.21875" style="14" customWidth="1"/>
    <col min="12" max="16384" width="9.109375" style="9"/>
  </cols>
  <sheetData>
    <row r="1" spans="1:14" ht="37.200000000000003" customHeight="1" thickBot="1">
      <c r="A1" s="180" t="s">
        <v>277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9"/>
      <c r="N1" s="19"/>
    </row>
    <row r="2" spans="1:14" ht="34.799999999999997" customHeight="1" thickBot="1">
      <c r="A2" s="175" t="s">
        <v>0</v>
      </c>
      <c r="B2" s="175" t="s">
        <v>1</v>
      </c>
      <c r="C2" s="175" t="s">
        <v>2</v>
      </c>
      <c r="D2" s="44" t="s">
        <v>3</v>
      </c>
      <c r="E2" s="175" t="s">
        <v>285</v>
      </c>
      <c r="F2" s="173" t="s">
        <v>286</v>
      </c>
      <c r="G2" s="129" t="s">
        <v>276</v>
      </c>
      <c r="H2" s="84" t="s">
        <v>4</v>
      </c>
      <c r="I2" s="177" t="s">
        <v>5</v>
      </c>
      <c r="J2" s="177" t="s">
        <v>279</v>
      </c>
      <c r="K2" s="178" t="s">
        <v>280</v>
      </c>
      <c r="L2" s="175" t="s">
        <v>6</v>
      </c>
    </row>
    <row r="3" spans="1:14" ht="40.200000000000003" customHeight="1" thickBot="1">
      <c r="A3" s="176"/>
      <c r="B3" s="176"/>
      <c r="C3" s="176"/>
      <c r="D3" s="44" t="s">
        <v>7</v>
      </c>
      <c r="E3" s="176"/>
      <c r="F3" s="174"/>
      <c r="G3" s="172"/>
      <c r="H3" s="84"/>
      <c r="I3" s="177" t="s">
        <v>5</v>
      </c>
      <c r="J3" s="177" t="s">
        <v>248</v>
      </c>
      <c r="K3" s="179"/>
      <c r="L3" s="176"/>
    </row>
    <row r="4" spans="1:14" ht="93" customHeight="1">
      <c r="A4" s="182" t="s">
        <v>9</v>
      </c>
      <c r="B4" s="68" t="s">
        <v>10</v>
      </c>
      <c r="C4" s="68" t="s">
        <v>11</v>
      </c>
      <c r="D4" s="21" t="s">
        <v>12</v>
      </c>
      <c r="E4" s="21" t="s">
        <v>13</v>
      </c>
      <c r="F4" s="40">
        <v>2800000</v>
      </c>
      <c r="G4" s="136">
        <f>SUM(G5:G7)</f>
        <v>436645.37</v>
      </c>
      <c r="H4" s="79" t="s">
        <v>135</v>
      </c>
      <c r="I4" s="56">
        <v>240</v>
      </c>
      <c r="J4" s="50">
        <v>190</v>
      </c>
      <c r="K4" s="158">
        <v>30</v>
      </c>
      <c r="L4" s="183" t="s">
        <v>281</v>
      </c>
    </row>
    <row r="5" spans="1:14">
      <c r="A5" s="184"/>
      <c r="B5" s="65"/>
      <c r="C5" s="65"/>
      <c r="D5" s="78" t="s">
        <v>8</v>
      </c>
      <c r="E5" s="78"/>
      <c r="F5" s="39">
        <v>50000</v>
      </c>
      <c r="G5" s="130">
        <v>0</v>
      </c>
      <c r="H5" s="79"/>
      <c r="I5" s="48"/>
      <c r="J5" s="47"/>
      <c r="K5" s="148"/>
      <c r="L5" s="185"/>
    </row>
    <row r="6" spans="1:14">
      <c r="A6" s="184"/>
      <c r="B6" s="65"/>
      <c r="C6" s="65"/>
      <c r="D6" s="73" t="s">
        <v>14</v>
      </c>
      <c r="E6" s="74"/>
      <c r="F6" s="39">
        <v>500000</v>
      </c>
      <c r="G6" s="169">
        <v>249458.33</v>
      </c>
      <c r="H6" s="79"/>
      <c r="I6" s="48"/>
      <c r="J6" s="47"/>
      <c r="K6" s="148"/>
      <c r="L6" s="185"/>
    </row>
    <row r="7" spans="1:14">
      <c r="A7" s="184"/>
      <c r="B7" s="65"/>
      <c r="C7" s="65"/>
      <c r="D7" s="78" t="s">
        <v>15</v>
      </c>
      <c r="E7" s="78"/>
      <c r="F7" s="39">
        <v>2250000</v>
      </c>
      <c r="G7" s="170">
        <v>187187.04</v>
      </c>
      <c r="H7" s="79"/>
      <c r="I7" s="48"/>
      <c r="J7" s="47"/>
      <c r="K7" s="148"/>
      <c r="L7" s="185"/>
    </row>
    <row r="8" spans="1:14" ht="69">
      <c r="A8" s="184" t="s">
        <v>16</v>
      </c>
      <c r="B8" s="65" t="s">
        <v>17</v>
      </c>
      <c r="C8" s="65" t="s">
        <v>11</v>
      </c>
      <c r="D8" s="20" t="s">
        <v>18</v>
      </c>
      <c r="E8" s="20" t="s">
        <v>19</v>
      </c>
      <c r="F8" s="39">
        <v>3400000</v>
      </c>
      <c r="G8" s="130">
        <f>SUM(G9)</f>
        <v>1816737.73</v>
      </c>
      <c r="H8" s="79" t="s">
        <v>20</v>
      </c>
      <c r="I8" s="48">
        <v>100</v>
      </c>
      <c r="J8" s="47">
        <v>120</v>
      </c>
      <c r="K8" s="148">
        <v>64</v>
      </c>
      <c r="L8" s="185" t="s">
        <v>281</v>
      </c>
    </row>
    <row r="9" spans="1:14">
      <c r="A9" s="184"/>
      <c r="B9" s="65"/>
      <c r="C9" s="65"/>
      <c r="D9" s="78" t="s">
        <v>14</v>
      </c>
      <c r="E9" s="78"/>
      <c r="F9" s="39">
        <v>3400000</v>
      </c>
      <c r="G9" s="186">
        <v>1816737.73</v>
      </c>
      <c r="H9" s="79"/>
      <c r="I9" s="48"/>
      <c r="J9" s="47"/>
      <c r="K9" s="148"/>
      <c r="L9" s="185"/>
    </row>
    <row r="10" spans="1:14" ht="93" customHeight="1">
      <c r="A10" s="184" t="s">
        <v>9</v>
      </c>
      <c r="B10" s="65" t="s">
        <v>10</v>
      </c>
      <c r="C10" s="65" t="s">
        <v>11</v>
      </c>
      <c r="D10" s="65" t="s">
        <v>12</v>
      </c>
      <c r="E10" s="65" t="s">
        <v>21</v>
      </c>
      <c r="F10" s="82">
        <v>2850000</v>
      </c>
      <c r="G10" s="131">
        <f>SUM(G12)</f>
        <v>1092473.96</v>
      </c>
      <c r="H10" s="79" t="s">
        <v>136</v>
      </c>
      <c r="I10" s="48">
        <v>290000</v>
      </c>
      <c r="J10" s="47">
        <v>260000</v>
      </c>
      <c r="K10" s="148">
        <v>100000</v>
      </c>
      <c r="L10" s="185" t="s">
        <v>281</v>
      </c>
    </row>
    <row r="11" spans="1:14">
      <c r="A11" s="184"/>
      <c r="B11" s="65"/>
      <c r="C11" s="65"/>
      <c r="D11" s="65"/>
      <c r="E11" s="65"/>
      <c r="F11" s="82"/>
      <c r="G11" s="131"/>
      <c r="H11" s="79"/>
      <c r="I11" s="48"/>
      <c r="J11" s="47"/>
      <c r="K11" s="148"/>
      <c r="L11" s="185"/>
    </row>
    <row r="12" spans="1:14">
      <c r="A12" s="184"/>
      <c r="B12" s="65"/>
      <c r="C12" s="65"/>
      <c r="D12" s="78" t="s">
        <v>14</v>
      </c>
      <c r="E12" s="78"/>
      <c r="F12" s="39">
        <v>2850000</v>
      </c>
      <c r="G12" s="186">
        <v>1092473.96</v>
      </c>
      <c r="H12" s="79"/>
      <c r="I12" s="48"/>
      <c r="J12" s="47"/>
      <c r="K12" s="148"/>
      <c r="L12" s="185"/>
    </row>
    <row r="13" spans="1:14" ht="93" customHeight="1">
      <c r="A13" s="184" t="s">
        <v>9</v>
      </c>
      <c r="B13" s="65" t="s">
        <v>10</v>
      </c>
      <c r="C13" s="65" t="s">
        <v>11</v>
      </c>
      <c r="D13" s="20" t="s">
        <v>12</v>
      </c>
      <c r="E13" s="20" t="s">
        <v>22</v>
      </c>
      <c r="F13" s="39">
        <v>0</v>
      </c>
      <c r="G13" s="130">
        <f>SUM(G14)</f>
        <v>0</v>
      </c>
      <c r="H13" s="79" t="s">
        <v>137</v>
      </c>
      <c r="I13" s="48">
        <v>0</v>
      </c>
      <c r="J13" s="47">
        <v>0</v>
      </c>
      <c r="K13" s="148">
        <v>0</v>
      </c>
      <c r="L13" s="185" t="s">
        <v>281</v>
      </c>
    </row>
    <row r="14" spans="1:14">
      <c r="A14" s="184"/>
      <c r="B14" s="65"/>
      <c r="C14" s="65"/>
      <c r="D14" s="78" t="s">
        <v>14</v>
      </c>
      <c r="E14" s="78"/>
      <c r="F14" s="39">
        <v>0</v>
      </c>
      <c r="G14" s="130">
        <v>0</v>
      </c>
      <c r="H14" s="79"/>
      <c r="I14" s="48"/>
      <c r="J14" s="47"/>
      <c r="K14" s="148"/>
      <c r="L14" s="185"/>
    </row>
    <row r="15" spans="1:14" ht="93" customHeight="1">
      <c r="A15" s="187" t="s">
        <v>9</v>
      </c>
      <c r="B15" s="67" t="s">
        <v>10</v>
      </c>
      <c r="C15" s="67" t="s">
        <v>23</v>
      </c>
      <c r="D15" s="20" t="s">
        <v>12</v>
      </c>
      <c r="E15" s="20" t="s">
        <v>24</v>
      </c>
      <c r="F15" s="39">
        <v>385000</v>
      </c>
      <c r="G15" s="130">
        <f>SUM(G16+G17)</f>
        <v>178083.13</v>
      </c>
      <c r="H15" s="54" t="s">
        <v>138</v>
      </c>
      <c r="I15" s="54">
        <v>7</v>
      </c>
      <c r="J15" s="54">
        <v>9</v>
      </c>
      <c r="K15" s="149">
        <v>13</v>
      </c>
      <c r="L15" s="188" t="s">
        <v>281</v>
      </c>
    </row>
    <row r="16" spans="1:14">
      <c r="A16" s="189"/>
      <c r="B16" s="70"/>
      <c r="C16" s="70"/>
      <c r="D16" s="78" t="s">
        <v>8</v>
      </c>
      <c r="E16" s="78"/>
      <c r="F16" s="39">
        <v>285000</v>
      </c>
      <c r="G16" s="186">
        <v>178083.13</v>
      </c>
      <c r="H16" s="55"/>
      <c r="I16" s="55"/>
      <c r="J16" s="55"/>
      <c r="K16" s="150"/>
      <c r="L16" s="190"/>
    </row>
    <row r="17" spans="1:12">
      <c r="A17" s="182"/>
      <c r="B17" s="68"/>
      <c r="C17" s="68"/>
      <c r="D17" s="73" t="s">
        <v>14</v>
      </c>
      <c r="E17" s="74"/>
      <c r="F17" s="39">
        <v>100000</v>
      </c>
      <c r="G17" s="130">
        <v>0</v>
      </c>
      <c r="H17" s="56"/>
      <c r="I17" s="56"/>
      <c r="J17" s="56"/>
      <c r="K17" s="151"/>
      <c r="L17" s="183"/>
    </row>
    <row r="18" spans="1:12" ht="93" customHeight="1">
      <c r="A18" s="184" t="s">
        <v>9</v>
      </c>
      <c r="B18" s="65" t="s">
        <v>10</v>
      </c>
      <c r="C18" s="65" t="s">
        <v>23</v>
      </c>
      <c r="D18" s="20" t="s">
        <v>12</v>
      </c>
      <c r="E18" s="20" t="s">
        <v>25</v>
      </c>
      <c r="F18" s="39">
        <v>100000</v>
      </c>
      <c r="G18" s="130">
        <f>SUM(G19)</f>
        <v>0</v>
      </c>
      <c r="H18" s="79" t="s">
        <v>26</v>
      </c>
      <c r="I18" s="48">
        <v>4</v>
      </c>
      <c r="J18" s="47">
        <v>4</v>
      </c>
      <c r="K18" s="148">
        <v>0</v>
      </c>
      <c r="L18" s="185" t="s">
        <v>281</v>
      </c>
    </row>
    <row r="19" spans="1:12">
      <c r="A19" s="184"/>
      <c r="B19" s="65"/>
      <c r="C19" s="65"/>
      <c r="D19" s="78" t="s">
        <v>14</v>
      </c>
      <c r="E19" s="78"/>
      <c r="F19" s="39">
        <v>100000</v>
      </c>
      <c r="G19" s="130">
        <v>0</v>
      </c>
      <c r="H19" s="79"/>
      <c r="I19" s="48"/>
      <c r="J19" s="47"/>
      <c r="K19" s="148"/>
      <c r="L19" s="185"/>
    </row>
    <row r="20" spans="1:12" ht="102.75" customHeight="1">
      <c r="A20" s="184" t="s">
        <v>9</v>
      </c>
      <c r="B20" s="65" t="s">
        <v>10</v>
      </c>
      <c r="C20" s="65" t="s">
        <v>23</v>
      </c>
      <c r="D20" s="20" t="s">
        <v>12</v>
      </c>
      <c r="E20" s="20" t="s">
        <v>249</v>
      </c>
      <c r="F20" s="36">
        <v>55000</v>
      </c>
      <c r="G20" s="132">
        <f t="shared" ref="G20" si="0">G21</f>
        <v>43832.23</v>
      </c>
      <c r="H20" s="54" t="s">
        <v>272</v>
      </c>
      <c r="I20" s="54">
        <v>0</v>
      </c>
      <c r="J20" s="54">
        <v>2</v>
      </c>
      <c r="K20" s="149">
        <v>6</v>
      </c>
      <c r="L20" s="185" t="s">
        <v>281</v>
      </c>
    </row>
    <row r="21" spans="1:12">
      <c r="A21" s="184"/>
      <c r="B21" s="65"/>
      <c r="C21" s="65"/>
      <c r="D21" s="73" t="s">
        <v>8</v>
      </c>
      <c r="E21" s="74"/>
      <c r="F21" s="39">
        <v>55000</v>
      </c>
      <c r="G21" s="130">
        <v>43832.23</v>
      </c>
      <c r="H21" s="56"/>
      <c r="I21" s="56"/>
      <c r="J21" s="56"/>
      <c r="K21" s="151"/>
      <c r="L21" s="185"/>
    </row>
    <row r="22" spans="1:12" ht="132.6" customHeight="1">
      <c r="A22" s="184" t="s">
        <v>9</v>
      </c>
      <c r="B22" s="65" t="s">
        <v>27</v>
      </c>
      <c r="C22" s="65" t="s">
        <v>28</v>
      </c>
      <c r="D22" s="20" t="s">
        <v>29</v>
      </c>
      <c r="E22" s="20" t="s">
        <v>160</v>
      </c>
      <c r="F22" s="39">
        <v>220000</v>
      </c>
      <c r="G22" s="130">
        <f>SUM(G23)</f>
        <v>33641.75</v>
      </c>
      <c r="H22" s="79" t="s">
        <v>139</v>
      </c>
      <c r="I22" s="48">
        <v>4</v>
      </c>
      <c r="J22" s="47">
        <v>8</v>
      </c>
      <c r="K22" s="148">
        <v>3</v>
      </c>
      <c r="L22" s="185" t="s">
        <v>281</v>
      </c>
    </row>
    <row r="23" spans="1:12">
      <c r="A23" s="184"/>
      <c r="B23" s="65"/>
      <c r="C23" s="65"/>
      <c r="D23" s="78" t="s">
        <v>14</v>
      </c>
      <c r="E23" s="78"/>
      <c r="F23" s="39">
        <v>220000</v>
      </c>
      <c r="G23" s="130">
        <v>33641.75</v>
      </c>
      <c r="H23" s="79"/>
      <c r="I23" s="48"/>
      <c r="J23" s="47"/>
      <c r="K23" s="148"/>
      <c r="L23" s="185"/>
    </row>
    <row r="24" spans="1:12" ht="75.599999999999994" customHeight="1">
      <c r="A24" s="184" t="s">
        <v>16</v>
      </c>
      <c r="B24" s="65" t="s">
        <v>30</v>
      </c>
      <c r="C24" s="65" t="s">
        <v>31</v>
      </c>
      <c r="D24" s="65" t="s">
        <v>32</v>
      </c>
      <c r="E24" s="65" t="s">
        <v>33</v>
      </c>
      <c r="F24" s="82">
        <v>4527233</v>
      </c>
      <c r="G24" s="131">
        <f>SUM(G26:G30)</f>
        <v>771203.85</v>
      </c>
      <c r="H24" s="30" t="s">
        <v>34</v>
      </c>
      <c r="I24" s="46">
        <v>1.5</v>
      </c>
      <c r="J24" s="28">
        <v>2</v>
      </c>
      <c r="K24" s="152">
        <v>0.2</v>
      </c>
      <c r="L24" s="185" t="s">
        <v>281</v>
      </c>
    </row>
    <row r="25" spans="1:12" ht="40.200000000000003" customHeight="1">
      <c r="A25" s="184"/>
      <c r="B25" s="65"/>
      <c r="C25" s="65"/>
      <c r="D25" s="65"/>
      <c r="E25" s="65"/>
      <c r="F25" s="82"/>
      <c r="G25" s="131"/>
      <c r="H25" s="79" t="s">
        <v>35</v>
      </c>
      <c r="I25" s="48">
        <v>36</v>
      </c>
      <c r="J25" s="47">
        <v>45</v>
      </c>
      <c r="K25" s="148">
        <v>0</v>
      </c>
      <c r="L25" s="185"/>
    </row>
    <row r="26" spans="1:12">
      <c r="A26" s="184"/>
      <c r="B26" s="65"/>
      <c r="C26" s="65"/>
      <c r="D26" s="78" t="s">
        <v>8</v>
      </c>
      <c r="E26" s="78"/>
      <c r="F26" s="39">
        <v>0</v>
      </c>
      <c r="G26" s="130">
        <v>0</v>
      </c>
      <c r="H26" s="79"/>
      <c r="I26" s="48"/>
      <c r="J26" s="47"/>
      <c r="K26" s="148"/>
      <c r="L26" s="185"/>
    </row>
    <row r="27" spans="1:12">
      <c r="A27" s="184"/>
      <c r="B27" s="65"/>
      <c r="C27" s="65"/>
      <c r="D27" s="78" t="s">
        <v>14</v>
      </c>
      <c r="E27" s="78"/>
      <c r="F27" s="39">
        <v>1510000</v>
      </c>
      <c r="G27" s="130">
        <v>709602.61</v>
      </c>
      <c r="H27" s="79"/>
      <c r="I27" s="48"/>
      <c r="J27" s="47"/>
      <c r="K27" s="148"/>
      <c r="L27" s="185"/>
    </row>
    <row r="28" spans="1:12">
      <c r="A28" s="184"/>
      <c r="B28" s="65"/>
      <c r="C28" s="65"/>
      <c r="D28" s="78" t="s">
        <v>224</v>
      </c>
      <c r="E28" s="78"/>
      <c r="F28" s="39">
        <v>626386</v>
      </c>
      <c r="G28" s="130">
        <v>0</v>
      </c>
      <c r="H28" s="79"/>
      <c r="I28" s="48"/>
      <c r="J28" s="47"/>
      <c r="K28" s="148"/>
      <c r="L28" s="185"/>
    </row>
    <row r="29" spans="1:12" ht="15" customHeight="1">
      <c r="A29" s="184"/>
      <c r="B29" s="65"/>
      <c r="C29" s="65"/>
      <c r="D29" s="78" t="s">
        <v>15</v>
      </c>
      <c r="E29" s="78"/>
      <c r="F29" s="39">
        <v>2280847</v>
      </c>
      <c r="G29" s="130">
        <v>0</v>
      </c>
      <c r="H29" s="79"/>
      <c r="I29" s="48"/>
      <c r="J29" s="47"/>
      <c r="K29" s="148"/>
      <c r="L29" s="185"/>
    </row>
    <row r="30" spans="1:12" ht="15" customHeight="1">
      <c r="A30" s="184"/>
      <c r="B30" s="65"/>
      <c r="C30" s="65"/>
      <c r="D30" s="78" t="s">
        <v>36</v>
      </c>
      <c r="E30" s="78"/>
      <c r="F30" s="39">
        <v>110000</v>
      </c>
      <c r="G30" s="130">
        <v>61601.24</v>
      </c>
      <c r="H30" s="79"/>
      <c r="I30" s="48"/>
      <c r="J30" s="47"/>
      <c r="K30" s="148"/>
      <c r="L30" s="185"/>
    </row>
    <row r="31" spans="1:12" ht="79.95" customHeight="1">
      <c r="A31" s="184" t="s">
        <v>16</v>
      </c>
      <c r="B31" s="65" t="s">
        <v>17</v>
      </c>
      <c r="C31" s="65" t="s">
        <v>31</v>
      </c>
      <c r="D31" s="65" t="s">
        <v>18</v>
      </c>
      <c r="E31" s="65" t="s">
        <v>37</v>
      </c>
      <c r="F31" s="57">
        <v>1090000</v>
      </c>
      <c r="G31" s="133">
        <f t="shared" ref="G31" si="1">SUM(G33:G34)</f>
        <v>27621.200000000001</v>
      </c>
      <c r="H31" s="30" t="s">
        <v>38</v>
      </c>
      <c r="I31" s="46">
        <v>4</v>
      </c>
      <c r="J31" s="28">
        <v>4</v>
      </c>
      <c r="K31" s="152">
        <v>0</v>
      </c>
      <c r="L31" s="185" t="s">
        <v>281</v>
      </c>
    </row>
    <row r="32" spans="1:12" ht="53.4" customHeight="1">
      <c r="A32" s="184"/>
      <c r="B32" s="65"/>
      <c r="C32" s="65"/>
      <c r="D32" s="65"/>
      <c r="E32" s="65"/>
      <c r="F32" s="57"/>
      <c r="G32" s="133"/>
      <c r="H32" s="79" t="s">
        <v>39</v>
      </c>
      <c r="I32" s="48">
        <v>100</v>
      </c>
      <c r="J32" s="47">
        <v>90</v>
      </c>
      <c r="K32" s="148">
        <v>0</v>
      </c>
      <c r="L32" s="185"/>
    </row>
    <row r="33" spans="1:12" ht="15" customHeight="1">
      <c r="A33" s="184"/>
      <c r="B33" s="65"/>
      <c r="C33" s="65"/>
      <c r="D33" s="78" t="s">
        <v>14</v>
      </c>
      <c r="E33" s="78"/>
      <c r="F33" s="39">
        <v>840000</v>
      </c>
      <c r="G33" s="130">
        <v>27621.200000000001</v>
      </c>
      <c r="H33" s="79"/>
      <c r="I33" s="48"/>
      <c r="J33" s="47"/>
      <c r="K33" s="148"/>
      <c r="L33" s="185"/>
    </row>
    <row r="34" spans="1:12" ht="13.2" customHeight="1">
      <c r="A34" s="184"/>
      <c r="B34" s="65"/>
      <c r="C34" s="65"/>
      <c r="D34" s="116" t="s">
        <v>224</v>
      </c>
      <c r="E34" s="117"/>
      <c r="F34" s="10">
        <v>250000</v>
      </c>
      <c r="G34" s="130">
        <v>0</v>
      </c>
      <c r="H34" s="79"/>
      <c r="I34" s="48"/>
      <c r="J34" s="47"/>
      <c r="K34" s="148"/>
      <c r="L34" s="185"/>
    </row>
    <row r="35" spans="1:12" ht="159" customHeight="1">
      <c r="A35" s="184" t="s">
        <v>16</v>
      </c>
      <c r="B35" s="65" t="s">
        <v>40</v>
      </c>
      <c r="C35" s="65" t="s">
        <v>31</v>
      </c>
      <c r="D35" s="20" t="s">
        <v>41</v>
      </c>
      <c r="E35" s="20" t="s">
        <v>42</v>
      </c>
      <c r="F35" s="39">
        <v>40000</v>
      </c>
      <c r="G35" s="130">
        <f>SUM(G36)</f>
        <v>0</v>
      </c>
      <c r="H35" s="79" t="s">
        <v>140</v>
      </c>
      <c r="I35" s="81">
        <v>97</v>
      </c>
      <c r="J35" s="86">
        <v>97</v>
      </c>
      <c r="K35" s="153">
        <v>0</v>
      </c>
      <c r="L35" s="185" t="s">
        <v>281</v>
      </c>
    </row>
    <row r="36" spans="1:12">
      <c r="A36" s="184"/>
      <c r="B36" s="65"/>
      <c r="C36" s="65"/>
      <c r="D36" s="78" t="s">
        <v>14</v>
      </c>
      <c r="E36" s="78"/>
      <c r="F36" s="39">
        <v>40000</v>
      </c>
      <c r="G36" s="130">
        <v>0</v>
      </c>
      <c r="H36" s="79"/>
      <c r="I36" s="81"/>
      <c r="J36" s="86"/>
      <c r="K36" s="153"/>
      <c r="L36" s="185"/>
    </row>
    <row r="37" spans="1:12" ht="93" customHeight="1">
      <c r="A37" s="184" t="s">
        <v>9</v>
      </c>
      <c r="B37" s="65" t="s">
        <v>10</v>
      </c>
      <c r="C37" s="65" t="s">
        <v>31</v>
      </c>
      <c r="D37" s="20" t="s">
        <v>12</v>
      </c>
      <c r="E37" s="20" t="s">
        <v>43</v>
      </c>
      <c r="F37" s="41">
        <v>302734</v>
      </c>
      <c r="G37" s="134">
        <f t="shared" ref="G37" si="2">SUM(G40+G38+G39)</f>
        <v>76155</v>
      </c>
      <c r="H37" s="79" t="s">
        <v>44</v>
      </c>
      <c r="I37" s="48">
        <v>3</v>
      </c>
      <c r="J37" s="47">
        <v>6</v>
      </c>
      <c r="K37" s="148">
        <v>6</v>
      </c>
      <c r="L37" s="185" t="s">
        <v>281</v>
      </c>
    </row>
    <row r="38" spans="1:12" ht="13.5" customHeight="1">
      <c r="A38" s="184"/>
      <c r="B38" s="65"/>
      <c r="C38" s="65"/>
      <c r="D38" s="66" t="s">
        <v>8</v>
      </c>
      <c r="E38" s="69"/>
      <c r="F38" s="39">
        <v>50000</v>
      </c>
      <c r="G38" s="130">
        <v>0</v>
      </c>
      <c r="H38" s="79"/>
      <c r="I38" s="48"/>
      <c r="J38" s="47"/>
      <c r="K38" s="148"/>
      <c r="L38" s="185"/>
    </row>
    <row r="39" spans="1:12" ht="13.5" customHeight="1">
      <c r="A39" s="184"/>
      <c r="B39" s="65"/>
      <c r="C39" s="65"/>
      <c r="D39" s="65" t="s">
        <v>224</v>
      </c>
      <c r="E39" s="65"/>
      <c r="F39" s="39">
        <v>92734</v>
      </c>
      <c r="G39" s="130">
        <v>76155</v>
      </c>
      <c r="H39" s="79"/>
      <c r="I39" s="48"/>
      <c r="J39" s="47"/>
      <c r="K39" s="148"/>
      <c r="L39" s="185"/>
    </row>
    <row r="40" spans="1:12">
      <c r="A40" s="184"/>
      <c r="B40" s="65"/>
      <c r="C40" s="65"/>
      <c r="D40" s="78" t="s">
        <v>14</v>
      </c>
      <c r="E40" s="78"/>
      <c r="F40" s="39">
        <v>160000</v>
      </c>
      <c r="G40" s="130">
        <v>0</v>
      </c>
      <c r="H40" s="79"/>
      <c r="I40" s="48"/>
      <c r="J40" s="47"/>
      <c r="K40" s="148"/>
      <c r="L40" s="185"/>
    </row>
    <row r="41" spans="1:12" ht="147.6" customHeight="1">
      <c r="A41" s="184" t="s">
        <v>16</v>
      </c>
      <c r="B41" s="65" t="s">
        <v>40</v>
      </c>
      <c r="C41" s="65" t="s">
        <v>31</v>
      </c>
      <c r="D41" s="20" t="s">
        <v>41</v>
      </c>
      <c r="E41" s="29" t="s">
        <v>45</v>
      </c>
      <c r="F41" s="41">
        <v>1000000</v>
      </c>
      <c r="G41" s="134">
        <f t="shared" ref="G41" si="3">SUM(G42:G43)</f>
        <v>0</v>
      </c>
      <c r="H41" s="79" t="s">
        <v>46</v>
      </c>
      <c r="I41" s="48">
        <v>10</v>
      </c>
      <c r="J41" s="47">
        <v>24</v>
      </c>
      <c r="K41" s="148">
        <v>0</v>
      </c>
      <c r="L41" s="185" t="s">
        <v>281</v>
      </c>
    </row>
    <row r="42" spans="1:12" ht="13.5" customHeight="1">
      <c r="A42" s="184"/>
      <c r="B42" s="65"/>
      <c r="C42" s="65"/>
      <c r="D42" s="78" t="s">
        <v>8</v>
      </c>
      <c r="E42" s="78"/>
      <c r="F42" s="39">
        <v>45000</v>
      </c>
      <c r="G42" s="130">
        <v>0</v>
      </c>
      <c r="H42" s="79"/>
      <c r="I42" s="48"/>
      <c r="J42" s="47"/>
      <c r="K42" s="148"/>
      <c r="L42" s="185"/>
    </row>
    <row r="43" spans="1:12" ht="13.2" customHeight="1">
      <c r="A43" s="184"/>
      <c r="B43" s="65"/>
      <c r="C43" s="65"/>
      <c r="D43" s="118" t="s">
        <v>252</v>
      </c>
      <c r="E43" s="118"/>
      <c r="F43" s="15">
        <v>955000</v>
      </c>
      <c r="G43" s="171">
        <v>0</v>
      </c>
      <c r="H43" s="79"/>
      <c r="I43" s="48"/>
      <c r="J43" s="47"/>
      <c r="K43" s="148"/>
      <c r="L43" s="185"/>
    </row>
    <row r="44" spans="1:12" ht="172.2" customHeight="1">
      <c r="A44" s="184" t="s">
        <v>47</v>
      </c>
      <c r="B44" s="65" t="s">
        <v>40</v>
      </c>
      <c r="C44" s="65" t="s">
        <v>31</v>
      </c>
      <c r="D44" s="20" t="s">
        <v>41</v>
      </c>
      <c r="E44" s="29" t="s">
        <v>48</v>
      </c>
      <c r="F44" s="41">
        <v>300000</v>
      </c>
      <c r="G44" s="134">
        <f t="shared" ref="G44" si="4">SUM(G45:G46)</f>
        <v>0</v>
      </c>
      <c r="H44" s="79" t="s">
        <v>134</v>
      </c>
      <c r="I44" s="48">
        <v>6</v>
      </c>
      <c r="J44" s="47">
        <v>10</v>
      </c>
      <c r="K44" s="148">
        <v>0</v>
      </c>
      <c r="L44" s="185" t="s">
        <v>281</v>
      </c>
    </row>
    <row r="45" spans="1:12" ht="17.25" customHeight="1">
      <c r="A45" s="184"/>
      <c r="B45" s="65"/>
      <c r="C45" s="65"/>
      <c r="D45" s="78" t="s">
        <v>8</v>
      </c>
      <c r="E45" s="78"/>
      <c r="F45" s="39">
        <v>0</v>
      </c>
      <c r="G45" s="130">
        <v>0</v>
      </c>
      <c r="H45" s="79"/>
      <c r="I45" s="48"/>
      <c r="J45" s="47"/>
      <c r="K45" s="148"/>
      <c r="L45" s="185"/>
    </row>
    <row r="46" spans="1:12">
      <c r="A46" s="184"/>
      <c r="B46" s="65"/>
      <c r="C46" s="65"/>
      <c r="D46" s="119" t="s">
        <v>250</v>
      </c>
      <c r="E46" s="120"/>
      <c r="F46" s="39">
        <v>300000</v>
      </c>
      <c r="G46" s="130">
        <v>0</v>
      </c>
      <c r="H46" s="79"/>
      <c r="I46" s="48"/>
      <c r="J46" s="47"/>
      <c r="K46" s="148"/>
      <c r="L46" s="185"/>
    </row>
    <row r="47" spans="1:12" ht="121.2" customHeight="1">
      <c r="A47" s="184" t="s">
        <v>16</v>
      </c>
      <c r="B47" s="65" t="s">
        <v>49</v>
      </c>
      <c r="C47" s="65" t="s">
        <v>31</v>
      </c>
      <c r="D47" s="65" t="s">
        <v>50</v>
      </c>
      <c r="E47" s="78" t="s">
        <v>51</v>
      </c>
      <c r="F47" s="82">
        <v>10393595</v>
      </c>
      <c r="G47" s="131">
        <f>SUM(G49:G51)</f>
        <v>0</v>
      </c>
      <c r="H47" s="30" t="s">
        <v>52</v>
      </c>
      <c r="I47" s="46">
        <v>0</v>
      </c>
      <c r="J47" s="28">
        <v>1</v>
      </c>
      <c r="K47" s="152">
        <v>0</v>
      </c>
      <c r="L47" s="185" t="s">
        <v>281</v>
      </c>
    </row>
    <row r="48" spans="1:12" ht="27" customHeight="1">
      <c r="A48" s="184"/>
      <c r="B48" s="65"/>
      <c r="C48" s="65"/>
      <c r="D48" s="65"/>
      <c r="E48" s="78"/>
      <c r="F48" s="82"/>
      <c r="G48" s="131"/>
      <c r="H48" s="79" t="s">
        <v>141</v>
      </c>
      <c r="I48" s="48">
        <v>0</v>
      </c>
      <c r="J48" s="47">
        <v>1</v>
      </c>
      <c r="K48" s="148">
        <v>0</v>
      </c>
      <c r="L48" s="185"/>
    </row>
    <row r="49" spans="1:12" ht="16.2" customHeight="1">
      <c r="A49" s="184"/>
      <c r="B49" s="65"/>
      <c r="C49" s="65"/>
      <c r="D49" s="87" t="s">
        <v>14</v>
      </c>
      <c r="E49" s="88"/>
      <c r="F49" s="39">
        <v>350000</v>
      </c>
      <c r="G49" s="130">
        <v>0</v>
      </c>
      <c r="H49" s="79"/>
      <c r="I49" s="48"/>
      <c r="J49" s="47"/>
      <c r="K49" s="148"/>
      <c r="L49" s="185"/>
    </row>
    <row r="50" spans="1:12" ht="15" customHeight="1">
      <c r="A50" s="184"/>
      <c r="B50" s="65"/>
      <c r="C50" s="65"/>
      <c r="D50" s="87" t="s">
        <v>224</v>
      </c>
      <c r="E50" s="88"/>
      <c r="F50" s="39">
        <v>1106295</v>
      </c>
      <c r="G50" s="130">
        <v>0</v>
      </c>
      <c r="H50" s="79"/>
      <c r="I50" s="48"/>
      <c r="J50" s="47"/>
      <c r="K50" s="148"/>
      <c r="L50" s="185"/>
    </row>
    <row r="51" spans="1:12">
      <c r="A51" s="184"/>
      <c r="B51" s="65"/>
      <c r="C51" s="65"/>
      <c r="D51" s="78" t="s">
        <v>15</v>
      </c>
      <c r="E51" s="78"/>
      <c r="F51" s="39">
        <v>8937300</v>
      </c>
      <c r="G51" s="130">
        <v>0</v>
      </c>
      <c r="H51" s="79"/>
      <c r="I51" s="48"/>
      <c r="J51" s="47"/>
      <c r="K51" s="148"/>
      <c r="L51" s="185"/>
    </row>
    <row r="52" spans="1:12" ht="96.6" customHeight="1">
      <c r="A52" s="184" t="s">
        <v>16</v>
      </c>
      <c r="B52" s="65" t="s">
        <v>49</v>
      </c>
      <c r="C52" s="65" t="s">
        <v>31</v>
      </c>
      <c r="D52" s="20" t="s">
        <v>50</v>
      </c>
      <c r="E52" s="20" t="s">
        <v>53</v>
      </c>
      <c r="F52" s="39">
        <v>1000000</v>
      </c>
      <c r="G52" s="130">
        <f>SUM(G53)</f>
        <v>0</v>
      </c>
      <c r="H52" s="79" t="s">
        <v>54</v>
      </c>
      <c r="I52" s="48">
        <v>2</v>
      </c>
      <c r="J52" s="47">
        <v>1</v>
      </c>
      <c r="K52" s="148">
        <v>0</v>
      </c>
      <c r="L52" s="185" t="s">
        <v>281</v>
      </c>
    </row>
    <row r="53" spans="1:12" ht="24.6" customHeight="1">
      <c r="A53" s="184"/>
      <c r="B53" s="65"/>
      <c r="C53" s="65"/>
      <c r="D53" s="85" t="s">
        <v>15</v>
      </c>
      <c r="E53" s="85"/>
      <c r="F53" s="39">
        <v>1000000</v>
      </c>
      <c r="G53" s="130">
        <v>0</v>
      </c>
      <c r="H53" s="79"/>
      <c r="I53" s="48"/>
      <c r="J53" s="47"/>
      <c r="K53" s="148"/>
      <c r="L53" s="185"/>
    </row>
    <row r="54" spans="1:12" ht="69">
      <c r="A54" s="184" t="s">
        <v>16</v>
      </c>
      <c r="B54" s="65" t="s">
        <v>49</v>
      </c>
      <c r="C54" s="65" t="s">
        <v>31</v>
      </c>
      <c r="D54" s="20" t="s">
        <v>50</v>
      </c>
      <c r="E54" s="20" t="s">
        <v>161</v>
      </c>
      <c r="F54" s="39">
        <v>120000</v>
      </c>
      <c r="G54" s="130">
        <f>SUM(G55)</f>
        <v>180.08</v>
      </c>
      <c r="H54" s="79" t="s">
        <v>189</v>
      </c>
      <c r="I54" s="48">
        <v>20</v>
      </c>
      <c r="J54" s="47">
        <v>100</v>
      </c>
      <c r="K54" s="148">
        <v>0.15</v>
      </c>
      <c r="L54" s="185" t="s">
        <v>281</v>
      </c>
    </row>
    <row r="55" spans="1:12">
      <c r="A55" s="184"/>
      <c r="B55" s="65"/>
      <c r="C55" s="65"/>
      <c r="D55" s="85" t="s">
        <v>8</v>
      </c>
      <c r="E55" s="85"/>
      <c r="F55" s="39">
        <v>120000</v>
      </c>
      <c r="G55" s="130">
        <v>180.08</v>
      </c>
      <c r="H55" s="79"/>
      <c r="I55" s="48"/>
      <c r="J55" s="47"/>
      <c r="K55" s="148"/>
      <c r="L55" s="185"/>
    </row>
    <row r="56" spans="1:12" ht="123.75" customHeight="1">
      <c r="A56" s="184" t="s">
        <v>16</v>
      </c>
      <c r="B56" s="65" t="s">
        <v>17</v>
      </c>
      <c r="C56" s="65" t="s">
        <v>31</v>
      </c>
      <c r="D56" s="20" t="s">
        <v>18</v>
      </c>
      <c r="E56" s="29" t="s">
        <v>196</v>
      </c>
      <c r="F56" s="36">
        <v>9120000</v>
      </c>
      <c r="G56" s="132">
        <f t="shared" ref="G56" si="5">G58+G57</f>
        <v>118687.5</v>
      </c>
      <c r="H56" s="16" t="s">
        <v>198</v>
      </c>
      <c r="I56" s="24">
        <v>0</v>
      </c>
      <c r="J56" s="34">
        <v>100</v>
      </c>
      <c r="K56" s="154">
        <v>0</v>
      </c>
      <c r="L56" s="185" t="s">
        <v>281</v>
      </c>
    </row>
    <row r="57" spans="1:12" ht="18.75" customHeight="1">
      <c r="A57" s="187"/>
      <c r="B57" s="67"/>
      <c r="C57" s="67"/>
      <c r="D57" s="66" t="s">
        <v>14</v>
      </c>
      <c r="E57" s="69"/>
      <c r="F57" s="39">
        <v>120000</v>
      </c>
      <c r="G57" s="130">
        <v>118687.5</v>
      </c>
      <c r="H57" s="79" t="s">
        <v>270</v>
      </c>
      <c r="I57" s="48">
        <v>0</v>
      </c>
      <c r="J57" s="48">
        <v>2</v>
      </c>
      <c r="K57" s="155">
        <v>2</v>
      </c>
      <c r="L57" s="188"/>
    </row>
    <row r="58" spans="1:12" ht="32.25" customHeight="1">
      <c r="A58" s="187"/>
      <c r="B58" s="67"/>
      <c r="C58" s="67"/>
      <c r="D58" s="103" t="s">
        <v>197</v>
      </c>
      <c r="E58" s="106"/>
      <c r="F58" s="39">
        <v>9000000</v>
      </c>
      <c r="G58" s="130">
        <v>0</v>
      </c>
      <c r="H58" s="79"/>
      <c r="I58" s="48"/>
      <c r="J58" s="48"/>
      <c r="K58" s="155"/>
      <c r="L58" s="188"/>
    </row>
    <row r="59" spans="1:12" ht="69">
      <c r="A59" s="184" t="s">
        <v>16</v>
      </c>
      <c r="B59" s="65" t="s">
        <v>49</v>
      </c>
      <c r="C59" s="65" t="s">
        <v>31</v>
      </c>
      <c r="D59" s="29" t="s">
        <v>199</v>
      </c>
      <c r="E59" s="29" t="s">
        <v>200</v>
      </c>
      <c r="F59" s="39">
        <v>210000</v>
      </c>
      <c r="G59" s="130">
        <f t="shared" ref="G59" si="6">G60</f>
        <v>208465.5</v>
      </c>
      <c r="H59" s="121" t="s">
        <v>54</v>
      </c>
      <c r="I59" s="48">
        <v>2</v>
      </c>
      <c r="J59" s="47">
        <v>1</v>
      </c>
      <c r="K59" s="148">
        <v>1</v>
      </c>
      <c r="L59" s="185" t="s">
        <v>281</v>
      </c>
    </row>
    <row r="60" spans="1:12">
      <c r="A60" s="184"/>
      <c r="B60" s="65"/>
      <c r="C60" s="65"/>
      <c r="D60" s="85" t="s">
        <v>8</v>
      </c>
      <c r="E60" s="85"/>
      <c r="F60" s="39">
        <v>210000</v>
      </c>
      <c r="G60" s="130">
        <v>208465.5</v>
      </c>
      <c r="H60" s="121"/>
      <c r="I60" s="48"/>
      <c r="J60" s="47"/>
      <c r="K60" s="148"/>
      <c r="L60" s="185"/>
    </row>
    <row r="61" spans="1:12" ht="93" customHeight="1">
      <c r="A61" s="184" t="s">
        <v>16</v>
      </c>
      <c r="B61" s="65" t="s">
        <v>49</v>
      </c>
      <c r="C61" s="65" t="s">
        <v>31</v>
      </c>
      <c r="D61" s="20" t="s">
        <v>50</v>
      </c>
      <c r="E61" s="20" t="s">
        <v>162</v>
      </c>
      <c r="F61" s="39">
        <v>200000</v>
      </c>
      <c r="G61" s="130">
        <f>SUM(G62)</f>
        <v>145662.5</v>
      </c>
      <c r="H61" s="79" t="s">
        <v>190</v>
      </c>
      <c r="I61" s="48">
        <v>11</v>
      </c>
      <c r="J61" s="47">
        <v>5</v>
      </c>
      <c r="K61" s="148">
        <v>4</v>
      </c>
      <c r="L61" s="185" t="s">
        <v>281</v>
      </c>
    </row>
    <row r="62" spans="1:12">
      <c r="A62" s="184"/>
      <c r="B62" s="65"/>
      <c r="C62" s="65"/>
      <c r="D62" s="85" t="s">
        <v>8</v>
      </c>
      <c r="E62" s="85"/>
      <c r="F62" s="39">
        <v>200000</v>
      </c>
      <c r="G62" s="130">
        <v>145662.5</v>
      </c>
      <c r="H62" s="79"/>
      <c r="I62" s="48"/>
      <c r="J62" s="47"/>
      <c r="K62" s="148"/>
      <c r="L62" s="185"/>
    </row>
    <row r="63" spans="1:12" ht="153" customHeight="1">
      <c r="A63" s="184" t="s">
        <v>9</v>
      </c>
      <c r="B63" s="65" t="s">
        <v>55</v>
      </c>
      <c r="C63" s="65" t="s">
        <v>56</v>
      </c>
      <c r="D63" s="20" t="s">
        <v>57</v>
      </c>
      <c r="E63" s="20" t="s">
        <v>58</v>
      </c>
      <c r="F63" s="39">
        <v>230000</v>
      </c>
      <c r="G63" s="130">
        <f>SUM(G64)</f>
        <v>110667.5</v>
      </c>
      <c r="H63" s="79" t="s">
        <v>59</v>
      </c>
      <c r="I63" s="48">
        <v>10</v>
      </c>
      <c r="J63" s="47">
        <v>12</v>
      </c>
      <c r="K63" s="148">
        <v>4</v>
      </c>
      <c r="L63" s="185" t="s">
        <v>281</v>
      </c>
    </row>
    <row r="64" spans="1:12">
      <c r="A64" s="184"/>
      <c r="B64" s="65"/>
      <c r="C64" s="65"/>
      <c r="D64" s="78" t="s">
        <v>14</v>
      </c>
      <c r="E64" s="78"/>
      <c r="F64" s="39">
        <v>230000</v>
      </c>
      <c r="G64" s="130">
        <v>110667.5</v>
      </c>
      <c r="H64" s="79"/>
      <c r="I64" s="48"/>
      <c r="J64" s="47"/>
      <c r="K64" s="148"/>
      <c r="L64" s="185"/>
    </row>
    <row r="65" spans="1:12" ht="104.4" customHeight="1">
      <c r="A65" s="184" t="s">
        <v>9</v>
      </c>
      <c r="B65" s="65" t="s">
        <v>10</v>
      </c>
      <c r="C65" s="65" t="s">
        <v>56</v>
      </c>
      <c r="D65" s="20" t="s">
        <v>12</v>
      </c>
      <c r="E65" s="20" t="s">
        <v>60</v>
      </c>
      <c r="F65" s="41">
        <v>850000</v>
      </c>
      <c r="G65" s="134">
        <f t="shared" ref="G65" si="7">SUM(G66:G67)</f>
        <v>635699.24</v>
      </c>
      <c r="H65" s="79" t="s">
        <v>61</v>
      </c>
      <c r="I65" s="48">
        <v>5</v>
      </c>
      <c r="J65" s="47">
        <v>6</v>
      </c>
      <c r="K65" s="148">
        <v>4</v>
      </c>
      <c r="L65" s="185" t="s">
        <v>281</v>
      </c>
    </row>
    <row r="66" spans="1:12" ht="16.95" customHeight="1">
      <c r="A66" s="187"/>
      <c r="B66" s="67"/>
      <c r="C66" s="67"/>
      <c r="D66" s="65" t="s">
        <v>252</v>
      </c>
      <c r="E66" s="65"/>
      <c r="F66" s="39">
        <v>600000</v>
      </c>
      <c r="G66" s="130">
        <v>385699.24</v>
      </c>
      <c r="H66" s="60"/>
      <c r="I66" s="54"/>
      <c r="J66" s="49"/>
      <c r="K66" s="156"/>
      <c r="L66" s="188"/>
    </row>
    <row r="67" spans="1:12" ht="21" customHeight="1">
      <c r="A67" s="187"/>
      <c r="B67" s="67"/>
      <c r="C67" s="67"/>
      <c r="D67" s="89" t="s">
        <v>14</v>
      </c>
      <c r="E67" s="90"/>
      <c r="F67" s="39">
        <v>250000</v>
      </c>
      <c r="G67" s="130">
        <v>250000</v>
      </c>
      <c r="H67" s="60"/>
      <c r="I67" s="54"/>
      <c r="J67" s="49"/>
      <c r="K67" s="156"/>
      <c r="L67" s="188"/>
    </row>
    <row r="68" spans="1:12" ht="94.5" customHeight="1">
      <c r="A68" s="191" t="s">
        <v>9</v>
      </c>
      <c r="B68" s="91" t="s">
        <v>10</v>
      </c>
      <c r="C68" s="91" t="s">
        <v>56</v>
      </c>
      <c r="D68" s="43" t="s">
        <v>12</v>
      </c>
      <c r="E68" s="43" t="s">
        <v>228</v>
      </c>
      <c r="F68" s="8">
        <v>300000</v>
      </c>
      <c r="G68" s="135">
        <f t="shared" ref="G68" si="8">G69</f>
        <v>20117.5</v>
      </c>
      <c r="H68" s="92" t="s">
        <v>61</v>
      </c>
      <c r="I68" s="59">
        <v>1</v>
      </c>
      <c r="J68" s="59">
        <v>1</v>
      </c>
      <c r="K68" s="157">
        <v>1</v>
      </c>
      <c r="L68" s="192" t="s">
        <v>281</v>
      </c>
    </row>
    <row r="69" spans="1:12" ht="42" customHeight="1">
      <c r="A69" s="191"/>
      <c r="B69" s="91"/>
      <c r="C69" s="91"/>
      <c r="D69" s="93" t="s">
        <v>36</v>
      </c>
      <c r="E69" s="93"/>
      <c r="F69" s="39">
        <v>300000</v>
      </c>
      <c r="G69" s="130">
        <v>20117.5</v>
      </c>
      <c r="H69" s="92"/>
      <c r="I69" s="59"/>
      <c r="J69" s="59"/>
      <c r="K69" s="157"/>
      <c r="L69" s="192"/>
    </row>
    <row r="70" spans="1:12" ht="82.8">
      <c r="A70" s="182" t="s">
        <v>9</v>
      </c>
      <c r="B70" s="68" t="s">
        <v>27</v>
      </c>
      <c r="C70" s="68" t="s">
        <v>56</v>
      </c>
      <c r="D70" s="21" t="s">
        <v>29</v>
      </c>
      <c r="E70" s="21" t="s">
        <v>62</v>
      </c>
      <c r="F70" s="40">
        <v>0</v>
      </c>
      <c r="G70" s="136">
        <f>SUM(G71)</f>
        <v>0</v>
      </c>
      <c r="H70" s="62" t="s">
        <v>63</v>
      </c>
      <c r="I70" s="56">
        <v>0</v>
      </c>
      <c r="J70" s="50">
        <v>0</v>
      </c>
      <c r="K70" s="158">
        <v>0</v>
      </c>
      <c r="L70" s="183" t="s">
        <v>281</v>
      </c>
    </row>
    <row r="71" spans="1:12" ht="35.25" customHeight="1">
      <c r="A71" s="184"/>
      <c r="B71" s="65"/>
      <c r="C71" s="65"/>
      <c r="D71" s="78" t="s">
        <v>36</v>
      </c>
      <c r="E71" s="78"/>
      <c r="F71" s="39">
        <v>0</v>
      </c>
      <c r="G71" s="130">
        <v>0</v>
      </c>
      <c r="H71" s="79"/>
      <c r="I71" s="48"/>
      <c r="J71" s="47"/>
      <c r="K71" s="148"/>
      <c r="L71" s="185"/>
    </row>
    <row r="72" spans="1:12" ht="66" customHeight="1">
      <c r="A72" s="184" t="s">
        <v>9</v>
      </c>
      <c r="B72" s="65" t="s">
        <v>27</v>
      </c>
      <c r="C72" s="65" t="s">
        <v>56</v>
      </c>
      <c r="D72" s="65" t="s">
        <v>29</v>
      </c>
      <c r="E72" s="65" t="s">
        <v>64</v>
      </c>
      <c r="F72" s="57">
        <v>6520906</v>
      </c>
      <c r="G72" s="133">
        <f t="shared" ref="G72" si="9">SUM(G74:G79)</f>
        <v>3149828</v>
      </c>
      <c r="H72" s="60" t="s">
        <v>65</v>
      </c>
      <c r="I72" s="54">
        <v>80</v>
      </c>
      <c r="J72" s="49">
        <v>100</v>
      </c>
      <c r="K72" s="156">
        <v>100</v>
      </c>
      <c r="L72" s="185" t="s">
        <v>281</v>
      </c>
    </row>
    <row r="73" spans="1:12" ht="38.25" customHeight="1">
      <c r="A73" s="184"/>
      <c r="B73" s="65"/>
      <c r="C73" s="65"/>
      <c r="D73" s="65"/>
      <c r="E73" s="65"/>
      <c r="F73" s="57"/>
      <c r="G73" s="133"/>
      <c r="H73" s="61"/>
      <c r="I73" s="55"/>
      <c r="J73" s="51"/>
      <c r="K73" s="159"/>
      <c r="L73" s="185"/>
    </row>
    <row r="74" spans="1:12" ht="30" customHeight="1">
      <c r="A74" s="184"/>
      <c r="B74" s="65"/>
      <c r="C74" s="65"/>
      <c r="D74" s="78" t="s">
        <v>252</v>
      </c>
      <c r="E74" s="78"/>
      <c r="F74" s="39">
        <v>3145000</v>
      </c>
      <c r="G74" s="130">
        <v>895000</v>
      </c>
      <c r="H74" s="61"/>
      <c r="I74" s="55"/>
      <c r="J74" s="51"/>
      <c r="K74" s="159"/>
      <c r="L74" s="185"/>
    </row>
    <row r="75" spans="1:12" ht="13.95" customHeight="1">
      <c r="A75" s="184"/>
      <c r="B75" s="65"/>
      <c r="C75" s="65"/>
      <c r="D75" s="78" t="s">
        <v>36</v>
      </c>
      <c r="E75" s="78"/>
      <c r="F75" s="39">
        <v>550000</v>
      </c>
      <c r="G75" s="130">
        <v>0</v>
      </c>
      <c r="H75" s="61"/>
      <c r="I75" s="55"/>
      <c r="J75" s="51"/>
      <c r="K75" s="159"/>
      <c r="L75" s="185"/>
    </row>
    <row r="76" spans="1:12" ht="37.5" customHeight="1">
      <c r="A76" s="184"/>
      <c r="B76" s="65"/>
      <c r="C76" s="65"/>
      <c r="D76" s="78" t="s">
        <v>251</v>
      </c>
      <c r="E76" s="78"/>
      <c r="F76" s="39">
        <v>269729</v>
      </c>
      <c r="G76" s="130">
        <v>269728.5</v>
      </c>
      <c r="H76" s="61"/>
      <c r="I76" s="55"/>
      <c r="J76" s="51"/>
      <c r="K76" s="159"/>
      <c r="L76" s="185"/>
    </row>
    <row r="77" spans="1:12" ht="18" customHeight="1">
      <c r="A77" s="184"/>
      <c r="B77" s="65"/>
      <c r="C77" s="65"/>
      <c r="D77" s="85" t="s">
        <v>14</v>
      </c>
      <c r="E77" s="99"/>
      <c r="F77" s="39">
        <v>695000</v>
      </c>
      <c r="G77" s="130">
        <v>623922.09</v>
      </c>
      <c r="H77" s="61"/>
      <c r="I77" s="55"/>
      <c r="J77" s="51"/>
      <c r="K77" s="159"/>
      <c r="L77" s="185"/>
    </row>
    <row r="78" spans="1:12" ht="21.75" customHeight="1">
      <c r="A78" s="184"/>
      <c r="B78" s="65"/>
      <c r="C78" s="65"/>
      <c r="D78" s="85" t="s">
        <v>224</v>
      </c>
      <c r="E78" s="99"/>
      <c r="F78" s="39">
        <v>361177</v>
      </c>
      <c r="G78" s="130">
        <v>361177.39</v>
      </c>
      <c r="H78" s="61"/>
      <c r="I78" s="55"/>
      <c r="J78" s="51"/>
      <c r="K78" s="159"/>
      <c r="L78" s="185"/>
    </row>
    <row r="79" spans="1:12" ht="15.6" customHeight="1">
      <c r="A79" s="184"/>
      <c r="B79" s="65"/>
      <c r="C79" s="65"/>
      <c r="D79" s="85" t="s">
        <v>15</v>
      </c>
      <c r="E79" s="85"/>
      <c r="F79" s="39">
        <v>1500000</v>
      </c>
      <c r="G79" s="130">
        <v>1000000.02</v>
      </c>
      <c r="H79" s="62"/>
      <c r="I79" s="56"/>
      <c r="J79" s="50"/>
      <c r="K79" s="158"/>
      <c r="L79" s="185"/>
    </row>
    <row r="80" spans="1:12" ht="108" customHeight="1">
      <c r="A80" s="184" t="s">
        <v>9</v>
      </c>
      <c r="B80" s="65" t="s">
        <v>27</v>
      </c>
      <c r="C80" s="65" t="s">
        <v>56</v>
      </c>
      <c r="D80" s="20" t="s">
        <v>29</v>
      </c>
      <c r="E80" s="20" t="s">
        <v>67</v>
      </c>
      <c r="F80" s="39">
        <v>50000</v>
      </c>
      <c r="G80" s="130">
        <f>SUM(G81)</f>
        <v>12412.5</v>
      </c>
      <c r="H80" s="79" t="s">
        <v>68</v>
      </c>
      <c r="I80" s="48">
        <v>2</v>
      </c>
      <c r="J80" s="47">
        <v>2</v>
      </c>
      <c r="K80" s="148">
        <v>2</v>
      </c>
      <c r="L80" s="185" t="s">
        <v>281</v>
      </c>
    </row>
    <row r="81" spans="1:12" ht="16.2" customHeight="1">
      <c r="A81" s="184"/>
      <c r="B81" s="65"/>
      <c r="C81" s="65"/>
      <c r="D81" s="78" t="s">
        <v>66</v>
      </c>
      <c r="E81" s="78"/>
      <c r="F81" s="39">
        <v>50000</v>
      </c>
      <c r="G81" s="130">
        <v>12412.5</v>
      </c>
      <c r="H81" s="79"/>
      <c r="I81" s="48"/>
      <c r="J81" s="47"/>
      <c r="K81" s="148"/>
      <c r="L81" s="185"/>
    </row>
    <row r="82" spans="1:12" ht="71.400000000000006" customHeight="1">
      <c r="A82" s="184" t="s">
        <v>9</v>
      </c>
      <c r="B82" s="65" t="s">
        <v>10</v>
      </c>
      <c r="C82" s="65" t="s">
        <v>56</v>
      </c>
      <c r="D82" s="65" t="s">
        <v>12</v>
      </c>
      <c r="E82" s="65" t="s">
        <v>69</v>
      </c>
      <c r="F82" s="82">
        <v>135000</v>
      </c>
      <c r="G82" s="131">
        <f>SUM(G84:G85)</f>
        <v>5487</v>
      </c>
      <c r="H82" s="60" t="s">
        <v>142</v>
      </c>
      <c r="I82" s="54">
        <v>3</v>
      </c>
      <c r="J82" s="49">
        <v>3</v>
      </c>
      <c r="K82" s="156">
        <v>0</v>
      </c>
      <c r="L82" s="185" t="s">
        <v>281</v>
      </c>
    </row>
    <row r="83" spans="1:12" ht="24.6" customHeight="1">
      <c r="A83" s="184"/>
      <c r="B83" s="65"/>
      <c r="C83" s="65"/>
      <c r="D83" s="65"/>
      <c r="E83" s="65"/>
      <c r="F83" s="82"/>
      <c r="G83" s="131"/>
      <c r="H83" s="61"/>
      <c r="I83" s="55"/>
      <c r="J83" s="51"/>
      <c r="K83" s="159"/>
      <c r="L83" s="185"/>
    </row>
    <row r="84" spans="1:12">
      <c r="A84" s="184"/>
      <c r="B84" s="65"/>
      <c r="C84" s="65"/>
      <c r="D84" s="78" t="s">
        <v>8</v>
      </c>
      <c r="E84" s="78"/>
      <c r="F84" s="39">
        <v>135000</v>
      </c>
      <c r="G84" s="130">
        <v>5487</v>
      </c>
      <c r="H84" s="61"/>
      <c r="I84" s="55"/>
      <c r="J84" s="51"/>
      <c r="K84" s="159"/>
      <c r="L84" s="185"/>
    </row>
    <row r="85" spans="1:12">
      <c r="A85" s="184"/>
      <c r="B85" s="65"/>
      <c r="C85" s="65"/>
      <c r="D85" s="78" t="s">
        <v>14</v>
      </c>
      <c r="E85" s="78"/>
      <c r="F85" s="39">
        <v>0</v>
      </c>
      <c r="G85" s="130">
        <v>0</v>
      </c>
      <c r="H85" s="62"/>
      <c r="I85" s="56"/>
      <c r="J85" s="50"/>
      <c r="K85" s="158"/>
      <c r="L85" s="185"/>
    </row>
    <row r="86" spans="1:12" ht="109.2" customHeight="1">
      <c r="A86" s="184" t="s">
        <v>9</v>
      </c>
      <c r="B86" s="65" t="s">
        <v>10</v>
      </c>
      <c r="C86" s="65" t="s">
        <v>56</v>
      </c>
      <c r="D86" s="20" t="s">
        <v>12</v>
      </c>
      <c r="E86" s="20" t="s">
        <v>70</v>
      </c>
      <c r="F86" s="39">
        <v>100000</v>
      </c>
      <c r="G86" s="130">
        <f>SUM(G87)</f>
        <v>76800</v>
      </c>
      <c r="H86" s="79" t="s">
        <v>143</v>
      </c>
      <c r="I86" s="48">
        <v>7</v>
      </c>
      <c r="J86" s="47">
        <v>7</v>
      </c>
      <c r="K86" s="148">
        <v>6</v>
      </c>
      <c r="L86" s="185" t="s">
        <v>281</v>
      </c>
    </row>
    <row r="87" spans="1:12" ht="16.2" customHeight="1">
      <c r="A87" s="184"/>
      <c r="B87" s="65"/>
      <c r="C87" s="65"/>
      <c r="D87" s="78" t="s">
        <v>14</v>
      </c>
      <c r="E87" s="78"/>
      <c r="F87" s="39">
        <v>100000</v>
      </c>
      <c r="G87" s="130">
        <v>76800</v>
      </c>
      <c r="H87" s="79"/>
      <c r="I87" s="48"/>
      <c r="J87" s="47"/>
      <c r="K87" s="148"/>
      <c r="L87" s="185"/>
    </row>
    <row r="88" spans="1:12" ht="96" customHeight="1">
      <c r="A88" s="187" t="s">
        <v>9</v>
      </c>
      <c r="B88" s="67" t="s">
        <v>10</v>
      </c>
      <c r="C88" s="67" t="s">
        <v>56</v>
      </c>
      <c r="D88" s="20" t="s">
        <v>12</v>
      </c>
      <c r="E88" s="20" t="s">
        <v>71</v>
      </c>
      <c r="F88" s="39">
        <v>300000</v>
      </c>
      <c r="G88" s="130">
        <f>SUM(G89:G91)</f>
        <v>86020</v>
      </c>
      <c r="H88" s="60" t="s">
        <v>144</v>
      </c>
      <c r="I88" s="54">
        <v>4</v>
      </c>
      <c r="J88" s="49">
        <v>4</v>
      </c>
      <c r="K88" s="156">
        <v>1</v>
      </c>
      <c r="L88" s="188" t="s">
        <v>281</v>
      </c>
    </row>
    <row r="89" spans="1:12" ht="15" customHeight="1">
      <c r="A89" s="189"/>
      <c r="B89" s="70"/>
      <c r="C89" s="70"/>
      <c r="D89" s="78" t="s">
        <v>8</v>
      </c>
      <c r="E89" s="78"/>
      <c r="F89" s="39">
        <v>0</v>
      </c>
      <c r="G89" s="130">
        <v>0</v>
      </c>
      <c r="H89" s="61"/>
      <c r="I89" s="55"/>
      <c r="J89" s="51"/>
      <c r="K89" s="159"/>
      <c r="L89" s="190"/>
    </row>
    <row r="90" spans="1:12" ht="15" customHeight="1">
      <c r="A90" s="189"/>
      <c r="B90" s="70"/>
      <c r="C90" s="70"/>
      <c r="D90" s="73" t="s">
        <v>36</v>
      </c>
      <c r="E90" s="74"/>
      <c r="F90" s="39">
        <v>300000</v>
      </c>
      <c r="G90" s="130">
        <v>86020</v>
      </c>
      <c r="H90" s="61"/>
      <c r="I90" s="55"/>
      <c r="J90" s="51"/>
      <c r="K90" s="159"/>
      <c r="L90" s="190"/>
    </row>
    <row r="91" spans="1:12" ht="15" customHeight="1">
      <c r="A91" s="182"/>
      <c r="B91" s="68"/>
      <c r="C91" s="68"/>
      <c r="D91" s="73" t="s">
        <v>14</v>
      </c>
      <c r="E91" s="74"/>
      <c r="F91" s="39">
        <v>0</v>
      </c>
      <c r="G91" s="130">
        <v>0</v>
      </c>
      <c r="H91" s="62"/>
      <c r="I91" s="56"/>
      <c r="J91" s="50"/>
      <c r="K91" s="158"/>
      <c r="L91" s="183"/>
    </row>
    <row r="92" spans="1:12" ht="110.4" customHeight="1">
      <c r="A92" s="184" t="s">
        <v>9</v>
      </c>
      <c r="B92" s="65" t="s">
        <v>27</v>
      </c>
      <c r="C92" s="65" t="s">
        <v>56</v>
      </c>
      <c r="D92" s="20" t="s">
        <v>29</v>
      </c>
      <c r="E92" s="20" t="s">
        <v>163</v>
      </c>
      <c r="F92" s="39">
        <v>100000</v>
      </c>
      <c r="G92" s="130">
        <f>SUM(G93)</f>
        <v>0</v>
      </c>
      <c r="H92" s="79" t="s">
        <v>72</v>
      </c>
      <c r="I92" s="48">
        <v>2</v>
      </c>
      <c r="J92" s="47">
        <v>2</v>
      </c>
      <c r="K92" s="148">
        <v>0</v>
      </c>
      <c r="L92" s="185" t="s">
        <v>281</v>
      </c>
    </row>
    <row r="93" spans="1:12" ht="16.2" customHeight="1">
      <c r="A93" s="184"/>
      <c r="B93" s="65"/>
      <c r="C93" s="65"/>
      <c r="D93" s="78" t="s">
        <v>14</v>
      </c>
      <c r="E93" s="78"/>
      <c r="F93" s="39">
        <v>100000</v>
      </c>
      <c r="G93" s="130">
        <v>0</v>
      </c>
      <c r="H93" s="79"/>
      <c r="I93" s="48"/>
      <c r="J93" s="47"/>
      <c r="K93" s="148"/>
      <c r="L93" s="185"/>
    </row>
    <row r="94" spans="1:12" ht="85.95" customHeight="1">
      <c r="A94" s="184" t="s">
        <v>16</v>
      </c>
      <c r="B94" s="65" t="s">
        <v>49</v>
      </c>
      <c r="C94" s="65" t="s">
        <v>56</v>
      </c>
      <c r="D94" s="103" t="s">
        <v>73</v>
      </c>
      <c r="E94" s="67" t="s">
        <v>74</v>
      </c>
      <c r="F94" s="100">
        <v>2912250</v>
      </c>
      <c r="G94" s="137">
        <f t="shared" ref="G94" si="10">SUM(G99:G100)</f>
        <v>0</v>
      </c>
      <c r="H94" s="60" t="s">
        <v>75</v>
      </c>
      <c r="I94" s="54">
        <v>100</v>
      </c>
      <c r="J94" s="49">
        <v>1900</v>
      </c>
      <c r="K94" s="156">
        <v>0</v>
      </c>
      <c r="L94" s="185" t="s">
        <v>281</v>
      </c>
    </row>
    <row r="95" spans="1:12" ht="86.4" hidden="1" customHeight="1">
      <c r="A95" s="184"/>
      <c r="B95" s="65"/>
      <c r="C95" s="65"/>
      <c r="D95" s="104"/>
      <c r="E95" s="70"/>
      <c r="F95" s="101"/>
      <c r="G95" s="138"/>
      <c r="H95" s="62"/>
      <c r="I95" s="56"/>
      <c r="J95" s="50"/>
      <c r="K95" s="158"/>
      <c r="L95" s="185"/>
    </row>
    <row r="96" spans="1:12" ht="40.950000000000003" customHeight="1">
      <c r="A96" s="184"/>
      <c r="B96" s="65"/>
      <c r="C96" s="65"/>
      <c r="D96" s="104"/>
      <c r="E96" s="70"/>
      <c r="F96" s="101"/>
      <c r="G96" s="138"/>
      <c r="H96" s="60" t="s">
        <v>76</v>
      </c>
      <c r="I96" s="54">
        <v>0</v>
      </c>
      <c r="J96" s="49">
        <v>0</v>
      </c>
      <c r="K96" s="156">
        <v>0</v>
      </c>
      <c r="L96" s="185"/>
    </row>
    <row r="97" spans="1:12" ht="85.5" customHeight="1">
      <c r="A97" s="184"/>
      <c r="B97" s="65"/>
      <c r="C97" s="65"/>
      <c r="D97" s="104"/>
      <c r="E97" s="70"/>
      <c r="F97" s="101"/>
      <c r="G97" s="138"/>
      <c r="H97" s="62"/>
      <c r="I97" s="56"/>
      <c r="J97" s="50"/>
      <c r="K97" s="158"/>
      <c r="L97" s="185"/>
    </row>
    <row r="98" spans="1:12" ht="36.6" customHeight="1">
      <c r="A98" s="184"/>
      <c r="B98" s="65"/>
      <c r="C98" s="65"/>
      <c r="D98" s="105"/>
      <c r="E98" s="68"/>
      <c r="F98" s="102"/>
      <c r="G98" s="139"/>
      <c r="H98" s="60" t="s">
        <v>77</v>
      </c>
      <c r="I98" s="54">
        <v>0</v>
      </c>
      <c r="J98" s="49">
        <v>1</v>
      </c>
      <c r="K98" s="156">
        <v>0</v>
      </c>
      <c r="L98" s="185"/>
    </row>
    <row r="99" spans="1:12" ht="15" customHeight="1">
      <c r="A99" s="184"/>
      <c r="B99" s="65"/>
      <c r="C99" s="65"/>
      <c r="D99" s="73" t="s">
        <v>8</v>
      </c>
      <c r="E99" s="74"/>
      <c r="F99" s="39">
        <v>235000</v>
      </c>
      <c r="G99" s="130">
        <v>0</v>
      </c>
      <c r="H99" s="61"/>
      <c r="I99" s="55"/>
      <c r="J99" s="51"/>
      <c r="K99" s="159"/>
      <c r="L99" s="185"/>
    </row>
    <row r="100" spans="1:12" ht="21.6" customHeight="1">
      <c r="A100" s="184"/>
      <c r="B100" s="65"/>
      <c r="C100" s="65"/>
      <c r="D100" s="73" t="s">
        <v>15</v>
      </c>
      <c r="E100" s="74"/>
      <c r="F100" s="39">
        <v>2677250</v>
      </c>
      <c r="G100" s="130">
        <v>0</v>
      </c>
      <c r="H100" s="62"/>
      <c r="I100" s="56"/>
      <c r="J100" s="50"/>
      <c r="K100" s="158"/>
      <c r="L100" s="185"/>
    </row>
    <row r="101" spans="1:12" ht="111" customHeight="1">
      <c r="A101" s="184" t="s">
        <v>9</v>
      </c>
      <c r="B101" s="65" t="s">
        <v>27</v>
      </c>
      <c r="C101" s="65" t="s">
        <v>56</v>
      </c>
      <c r="D101" s="20" t="s">
        <v>78</v>
      </c>
      <c r="E101" s="20" t="s">
        <v>79</v>
      </c>
      <c r="F101" s="39">
        <v>15000</v>
      </c>
      <c r="G101" s="130">
        <f>SUM(G102)</f>
        <v>0</v>
      </c>
      <c r="H101" s="79" t="s">
        <v>145</v>
      </c>
      <c r="I101" s="48">
        <v>1000</v>
      </c>
      <c r="J101" s="47">
        <v>300</v>
      </c>
      <c r="K101" s="148">
        <v>0</v>
      </c>
      <c r="L101" s="185" t="s">
        <v>281</v>
      </c>
    </row>
    <row r="102" spans="1:12" ht="33" customHeight="1">
      <c r="A102" s="184"/>
      <c r="B102" s="65"/>
      <c r="C102" s="65"/>
      <c r="D102" s="78" t="s">
        <v>36</v>
      </c>
      <c r="E102" s="78"/>
      <c r="F102" s="39">
        <v>15000</v>
      </c>
      <c r="G102" s="130">
        <v>0</v>
      </c>
      <c r="H102" s="79"/>
      <c r="I102" s="48"/>
      <c r="J102" s="47"/>
      <c r="K102" s="148"/>
      <c r="L102" s="185"/>
    </row>
    <row r="103" spans="1:12" ht="86.25" customHeight="1">
      <c r="A103" s="184" t="s">
        <v>9</v>
      </c>
      <c r="B103" s="65" t="s">
        <v>10</v>
      </c>
      <c r="C103" s="65" t="s">
        <v>56</v>
      </c>
      <c r="D103" s="20" t="s">
        <v>12</v>
      </c>
      <c r="E103" s="20" t="s">
        <v>80</v>
      </c>
      <c r="F103" s="39">
        <v>50000</v>
      </c>
      <c r="G103" s="130">
        <f>SUM(G104)</f>
        <v>0</v>
      </c>
      <c r="H103" s="79" t="s">
        <v>146</v>
      </c>
      <c r="I103" s="48">
        <v>0</v>
      </c>
      <c r="J103" s="47">
        <v>1</v>
      </c>
      <c r="K103" s="148">
        <v>0</v>
      </c>
      <c r="L103" s="185" t="s">
        <v>281</v>
      </c>
    </row>
    <row r="104" spans="1:12" ht="41.25" customHeight="1">
      <c r="A104" s="184"/>
      <c r="B104" s="65"/>
      <c r="C104" s="65"/>
      <c r="D104" s="78" t="s">
        <v>14</v>
      </c>
      <c r="E104" s="78"/>
      <c r="F104" s="39">
        <v>50000</v>
      </c>
      <c r="G104" s="130">
        <v>0</v>
      </c>
      <c r="H104" s="79"/>
      <c r="I104" s="48"/>
      <c r="J104" s="47"/>
      <c r="K104" s="148"/>
      <c r="L104" s="185"/>
    </row>
    <row r="105" spans="1:12" ht="181.95" customHeight="1">
      <c r="A105" s="187" t="s">
        <v>81</v>
      </c>
      <c r="B105" s="67" t="s">
        <v>82</v>
      </c>
      <c r="C105" s="67" t="s">
        <v>56</v>
      </c>
      <c r="D105" s="20" t="s">
        <v>83</v>
      </c>
      <c r="E105" s="20" t="s">
        <v>84</v>
      </c>
      <c r="F105" s="41">
        <v>1156873</v>
      </c>
      <c r="G105" s="134">
        <f t="shared" ref="G105" si="11">SUM(G106:G109)</f>
        <v>0</v>
      </c>
      <c r="H105" s="60" t="s">
        <v>147</v>
      </c>
      <c r="I105" s="54">
        <v>30</v>
      </c>
      <c r="J105" s="54">
        <v>100</v>
      </c>
      <c r="K105" s="149">
        <v>0</v>
      </c>
      <c r="L105" s="188" t="s">
        <v>281</v>
      </c>
    </row>
    <row r="106" spans="1:12" ht="24" customHeight="1">
      <c r="A106" s="189"/>
      <c r="B106" s="70"/>
      <c r="C106" s="70"/>
      <c r="D106" s="78" t="s">
        <v>252</v>
      </c>
      <c r="E106" s="78"/>
      <c r="F106" s="39">
        <v>750000</v>
      </c>
      <c r="G106" s="130">
        <v>0</v>
      </c>
      <c r="H106" s="61"/>
      <c r="I106" s="55"/>
      <c r="J106" s="55"/>
      <c r="K106" s="150"/>
      <c r="L106" s="190"/>
    </row>
    <row r="107" spans="1:12" ht="16.2" customHeight="1">
      <c r="A107" s="189"/>
      <c r="B107" s="70"/>
      <c r="C107" s="70"/>
      <c r="D107" s="78" t="s">
        <v>14</v>
      </c>
      <c r="E107" s="78"/>
      <c r="F107" s="39">
        <v>30000</v>
      </c>
      <c r="G107" s="130">
        <v>0</v>
      </c>
      <c r="H107" s="61"/>
      <c r="I107" s="55"/>
      <c r="J107" s="55"/>
      <c r="K107" s="150"/>
      <c r="L107" s="190"/>
    </row>
    <row r="108" spans="1:12" ht="16.2" customHeight="1">
      <c r="A108" s="189"/>
      <c r="B108" s="70"/>
      <c r="C108" s="70"/>
      <c r="D108" s="78" t="s">
        <v>15</v>
      </c>
      <c r="E108" s="78"/>
      <c r="F108" s="39">
        <v>250000</v>
      </c>
      <c r="G108" s="130">
        <v>0</v>
      </c>
      <c r="H108" s="61"/>
      <c r="I108" s="55"/>
      <c r="J108" s="55"/>
      <c r="K108" s="150"/>
      <c r="L108" s="190"/>
    </row>
    <row r="109" spans="1:12" ht="27.75" customHeight="1">
      <c r="A109" s="182"/>
      <c r="B109" s="68"/>
      <c r="C109" s="68"/>
      <c r="D109" s="78" t="s">
        <v>253</v>
      </c>
      <c r="E109" s="78"/>
      <c r="F109" s="39">
        <v>126873</v>
      </c>
      <c r="G109" s="130">
        <v>0</v>
      </c>
      <c r="H109" s="62"/>
      <c r="I109" s="56"/>
      <c r="J109" s="56"/>
      <c r="K109" s="151"/>
      <c r="L109" s="183"/>
    </row>
    <row r="110" spans="1:12" ht="114.75" customHeight="1">
      <c r="A110" s="187" t="s">
        <v>81</v>
      </c>
      <c r="B110" s="67" t="s">
        <v>82</v>
      </c>
      <c r="C110" s="67" t="s">
        <v>56</v>
      </c>
      <c r="D110" s="67" t="s">
        <v>83</v>
      </c>
      <c r="E110" s="80" t="s">
        <v>85</v>
      </c>
      <c r="F110" s="97">
        <v>500000</v>
      </c>
      <c r="G110" s="140">
        <f>SUM(G112:G112)</f>
        <v>0</v>
      </c>
      <c r="H110" s="30" t="s">
        <v>246</v>
      </c>
      <c r="I110" s="46">
        <v>0</v>
      </c>
      <c r="J110" s="28">
        <v>1</v>
      </c>
      <c r="K110" s="152">
        <v>0</v>
      </c>
      <c r="L110" s="193" t="s">
        <v>281</v>
      </c>
    </row>
    <row r="111" spans="1:12" ht="69" customHeight="1">
      <c r="A111" s="189"/>
      <c r="B111" s="70"/>
      <c r="C111" s="70"/>
      <c r="D111" s="68"/>
      <c r="E111" s="96"/>
      <c r="F111" s="98"/>
      <c r="G111" s="141"/>
      <c r="H111" s="79" t="s">
        <v>247</v>
      </c>
      <c r="I111" s="48">
        <v>0</v>
      </c>
      <c r="J111" s="47">
        <v>0</v>
      </c>
      <c r="K111" s="148">
        <v>0</v>
      </c>
      <c r="L111" s="185" t="s">
        <v>281</v>
      </c>
    </row>
    <row r="112" spans="1:12">
      <c r="A112" s="182"/>
      <c r="B112" s="68"/>
      <c r="C112" s="68"/>
      <c r="D112" s="80" t="s">
        <v>15</v>
      </c>
      <c r="E112" s="80"/>
      <c r="F112" s="39">
        <v>500000</v>
      </c>
      <c r="G112" s="130">
        <v>0</v>
      </c>
      <c r="H112" s="60"/>
      <c r="I112" s="54"/>
      <c r="J112" s="49"/>
      <c r="K112" s="156"/>
      <c r="L112" s="188"/>
    </row>
    <row r="113" spans="1:12" ht="112.5" customHeight="1">
      <c r="A113" s="184" t="s">
        <v>9</v>
      </c>
      <c r="B113" s="65" t="s">
        <v>10</v>
      </c>
      <c r="C113" s="65" t="s">
        <v>56</v>
      </c>
      <c r="D113" s="20" t="s">
        <v>12</v>
      </c>
      <c r="E113" s="7" t="s">
        <v>201</v>
      </c>
      <c r="F113" s="39">
        <v>100000</v>
      </c>
      <c r="G113" s="130">
        <f>SUM(G114:G114)</f>
        <v>0</v>
      </c>
      <c r="H113" s="79" t="s">
        <v>202</v>
      </c>
      <c r="I113" s="48">
        <v>0</v>
      </c>
      <c r="J113" s="47">
        <v>100</v>
      </c>
      <c r="K113" s="148">
        <v>0</v>
      </c>
      <c r="L113" s="185" t="s">
        <v>281</v>
      </c>
    </row>
    <row r="114" spans="1:12" ht="16.5" customHeight="1">
      <c r="A114" s="184"/>
      <c r="B114" s="65"/>
      <c r="C114" s="65"/>
      <c r="D114" s="78" t="s">
        <v>15</v>
      </c>
      <c r="E114" s="78"/>
      <c r="F114" s="39">
        <v>100000</v>
      </c>
      <c r="G114" s="130">
        <v>0</v>
      </c>
      <c r="H114" s="79"/>
      <c r="I114" s="48"/>
      <c r="J114" s="47"/>
      <c r="K114" s="148"/>
      <c r="L114" s="185"/>
    </row>
    <row r="115" spans="1:12" ht="15" customHeight="1">
      <c r="A115" s="182" t="s">
        <v>9</v>
      </c>
      <c r="B115" s="68" t="s">
        <v>55</v>
      </c>
      <c r="C115" s="68" t="s">
        <v>56</v>
      </c>
      <c r="D115" s="68" t="s">
        <v>195</v>
      </c>
      <c r="E115" s="68" t="s">
        <v>225</v>
      </c>
      <c r="F115" s="98">
        <v>250000</v>
      </c>
      <c r="G115" s="141">
        <f>G117+G118+G119</f>
        <v>86125</v>
      </c>
      <c r="H115" s="48" t="s">
        <v>189</v>
      </c>
      <c r="I115" s="48">
        <v>0</v>
      </c>
      <c r="J115" s="47">
        <v>0</v>
      </c>
      <c r="K115" s="148">
        <v>0</v>
      </c>
      <c r="L115" s="188" t="s">
        <v>281</v>
      </c>
    </row>
    <row r="116" spans="1:12" ht="74.25" customHeight="1">
      <c r="A116" s="184"/>
      <c r="B116" s="65"/>
      <c r="C116" s="65"/>
      <c r="D116" s="65"/>
      <c r="E116" s="65"/>
      <c r="F116" s="82"/>
      <c r="G116" s="131"/>
      <c r="H116" s="48"/>
      <c r="I116" s="48"/>
      <c r="J116" s="47"/>
      <c r="K116" s="148"/>
      <c r="L116" s="190"/>
    </row>
    <row r="117" spans="1:12" ht="15" customHeight="1">
      <c r="A117" s="184"/>
      <c r="B117" s="65"/>
      <c r="C117" s="65"/>
      <c r="D117" s="66" t="s">
        <v>8</v>
      </c>
      <c r="E117" s="69"/>
      <c r="F117" s="39">
        <v>0</v>
      </c>
      <c r="G117" s="170">
        <v>0</v>
      </c>
      <c r="H117" s="48"/>
      <c r="I117" s="48"/>
      <c r="J117" s="47"/>
      <c r="K117" s="148"/>
      <c r="L117" s="190"/>
    </row>
    <row r="118" spans="1:12" ht="27.6" customHeight="1">
      <c r="A118" s="184"/>
      <c r="B118" s="65"/>
      <c r="C118" s="65"/>
      <c r="D118" s="66" t="s">
        <v>36</v>
      </c>
      <c r="E118" s="69"/>
      <c r="F118" s="39">
        <v>250000</v>
      </c>
      <c r="G118" s="170">
        <v>86125</v>
      </c>
      <c r="H118" s="83" t="s">
        <v>229</v>
      </c>
      <c r="I118" s="83">
        <v>1</v>
      </c>
      <c r="J118" s="52">
        <v>100</v>
      </c>
      <c r="K118" s="160">
        <v>1</v>
      </c>
      <c r="L118" s="190"/>
    </row>
    <row r="119" spans="1:12" ht="14.25" customHeight="1">
      <c r="A119" s="184"/>
      <c r="B119" s="65"/>
      <c r="C119" s="65"/>
      <c r="D119" s="73" t="s">
        <v>15</v>
      </c>
      <c r="E119" s="74"/>
      <c r="F119" s="39">
        <v>0</v>
      </c>
      <c r="G119" s="130">
        <v>0</v>
      </c>
      <c r="H119" s="64"/>
      <c r="I119" s="64"/>
      <c r="J119" s="53"/>
      <c r="K119" s="161"/>
      <c r="L119" s="183"/>
    </row>
    <row r="120" spans="1:12" ht="99.75" customHeight="1">
      <c r="A120" s="187" t="s">
        <v>9</v>
      </c>
      <c r="B120" s="65" t="s">
        <v>10</v>
      </c>
      <c r="C120" s="65" t="s">
        <v>56</v>
      </c>
      <c r="D120" s="20" t="s">
        <v>12</v>
      </c>
      <c r="E120" s="29" t="s">
        <v>287</v>
      </c>
      <c r="F120" s="36">
        <v>175000</v>
      </c>
      <c r="G120" s="132">
        <f t="shared" ref="G120" si="12">G121</f>
        <v>0</v>
      </c>
      <c r="H120" s="94" t="s">
        <v>202</v>
      </c>
      <c r="I120" s="63">
        <v>0</v>
      </c>
      <c r="J120" s="63">
        <v>100</v>
      </c>
      <c r="K120" s="162">
        <v>0</v>
      </c>
      <c r="L120" s="194" t="s">
        <v>281</v>
      </c>
    </row>
    <row r="121" spans="1:12" ht="14.25" customHeight="1">
      <c r="A121" s="182"/>
      <c r="B121" s="65"/>
      <c r="C121" s="65"/>
      <c r="D121" s="73" t="s">
        <v>8</v>
      </c>
      <c r="E121" s="74"/>
      <c r="F121" s="39">
        <v>175000</v>
      </c>
      <c r="G121" s="130">
        <v>0</v>
      </c>
      <c r="H121" s="95"/>
      <c r="I121" s="64"/>
      <c r="J121" s="64"/>
      <c r="K121" s="163"/>
      <c r="L121" s="195"/>
    </row>
    <row r="122" spans="1:12" ht="61.5" customHeight="1">
      <c r="A122" s="187" t="s">
        <v>9</v>
      </c>
      <c r="B122" s="67" t="s">
        <v>10</v>
      </c>
      <c r="C122" s="67" t="s">
        <v>56</v>
      </c>
      <c r="D122" s="20" t="s">
        <v>12</v>
      </c>
      <c r="E122" s="196" t="s">
        <v>289</v>
      </c>
      <c r="F122" s="36">
        <v>460000</v>
      </c>
      <c r="G122" s="132">
        <f t="shared" ref="G122" si="13">G123+G124</f>
        <v>335098.81</v>
      </c>
      <c r="H122" s="63" t="s">
        <v>273</v>
      </c>
      <c r="I122" s="63">
        <v>0</v>
      </c>
      <c r="J122" s="63">
        <v>2</v>
      </c>
      <c r="K122" s="162">
        <v>1</v>
      </c>
      <c r="L122" s="185" t="s">
        <v>281</v>
      </c>
    </row>
    <row r="123" spans="1:12" ht="14.25" customHeight="1">
      <c r="A123" s="189"/>
      <c r="B123" s="70"/>
      <c r="C123" s="70"/>
      <c r="D123" s="73" t="s">
        <v>8</v>
      </c>
      <c r="E123" s="74"/>
      <c r="F123" s="39">
        <v>80000</v>
      </c>
      <c r="G123" s="130">
        <v>0</v>
      </c>
      <c r="H123" s="83"/>
      <c r="I123" s="83"/>
      <c r="J123" s="83"/>
      <c r="K123" s="164"/>
      <c r="L123" s="185"/>
    </row>
    <row r="124" spans="1:12" ht="28.5" customHeight="1">
      <c r="A124" s="182"/>
      <c r="B124" s="68"/>
      <c r="C124" s="68"/>
      <c r="D124" s="78" t="s">
        <v>252</v>
      </c>
      <c r="E124" s="78"/>
      <c r="F124" s="39">
        <v>380000</v>
      </c>
      <c r="G124" s="130">
        <v>335098.81</v>
      </c>
      <c r="H124" s="64"/>
      <c r="I124" s="64"/>
      <c r="J124" s="64"/>
      <c r="K124" s="163"/>
      <c r="L124" s="185"/>
    </row>
    <row r="125" spans="1:12" ht="169.5" customHeight="1">
      <c r="A125" s="197" t="s">
        <v>81</v>
      </c>
      <c r="B125" s="110" t="s">
        <v>82</v>
      </c>
      <c r="C125" s="67" t="s">
        <v>56</v>
      </c>
      <c r="D125" s="38" t="s">
        <v>83</v>
      </c>
      <c r="E125" s="29" t="s">
        <v>254</v>
      </c>
      <c r="F125" s="168">
        <v>30000</v>
      </c>
      <c r="G125" s="132">
        <f t="shared" ref="G125" si="14">G126</f>
        <v>0</v>
      </c>
      <c r="H125" s="94" t="s">
        <v>255</v>
      </c>
      <c r="I125" s="63">
        <v>0</v>
      </c>
      <c r="J125" s="63">
        <v>1</v>
      </c>
      <c r="K125" s="162">
        <v>0</v>
      </c>
      <c r="L125" s="194" t="s">
        <v>281</v>
      </c>
    </row>
    <row r="126" spans="1:12" ht="19.5" customHeight="1">
      <c r="A126" s="197"/>
      <c r="B126" s="110"/>
      <c r="C126" s="68"/>
      <c r="D126" s="73" t="s">
        <v>8</v>
      </c>
      <c r="E126" s="72"/>
      <c r="F126" s="39">
        <v>30000</v>
      </c>
      <c r="G126" s="130">
        <v>0</v>
      </c>
      <c r="H126" s="95"/>
      <c r="I126" s="64"/>
      <c r="J126" s="64"/>
      <c r="K126" s="163"/>
      <c r="L126" s="195"/>
    </row>
    <row r="127" spans="1:12" ht="78" customHeight="1">
      <c r="A127" s="187" t="s">
        <v>9</v>
      </c>
      <c r="B127" s="122" t="s">
        <v>27</v>
      </c>
      <c r="C127" s="122" t="s">
        <v>56</v>
      </c>
      <c r="D127" s="20" t="s">
        <v>78</v>
      </c>
      <c r="E127" s="29" t="s">
        <v>288</v>
      </c>
      <c r="F127" s="36">
        <v>140000</v>
      </c>
      <c r="G127" s="132">
        <f t="shared" ref="G127" si="15">G128+G129</f>
        <v>0</v>
      </c>
      <c r="H127" s="63" t="s">
        <v>256</v>
      </c>
      <c r="I127" s="63">
        <v>0</v>
      </c>
      <c r="J127" s="63">
        <v>10</v>
      </c>
      <c r="K127" s="162">
        <v>0</v>
      </c>
      <c r="L127" s="194" t="s">
        <v>281</v>
      </c>
    </row>
    <row r="128" spans="1:12" ht="20.25" customHeight="1">
      <c r="A128" s="189"/>
      <c r="B128" s="123"/>
      <c r="C128" s="123"/>
      <c r="D128" s="73" t="s">
        <v>8</v>
      </c>
      <c r="E128" s="74"/>
      <c r="F128" s="39">
        <v>25000</v>
      </c>
      <c r="G128" s="130">
        <v>0</v>
      </c>
      <c r="H128" s="83"/>
      <c r="I128" s="83"/>
      <c r="J128" s="83"/>
      <c r="K128" s="164"/>
      <c r="L128" s="198"/>
    </row>
    <row r="129" spans="1:12" ht="21" customHeight="1">
      <c r="A129" s="182"/>
      <c r="B129" s="124"/>
      <c r="C129" s="124"/>
      <c r="D129" s="73" t="s">
        <v>15</v>
      </c>
      <c r="E129" s="74"/>
      <c r="F129" s="39">
        <v>115000</v>
      </c>
      <c r="G129" s="130">
        <v>0</v>
      </c>
      <c r="H129" s="64"/>
      <c r="I129" s="64"/>
      <c r="J129" s="64"/>
      <c r="K129" s="163"/>
      <c r="L129" s="195"/>
    </row>
    <row r="130" spans="1:12" ht="110.25" customHeight="1">
      <c r="A130" s="184" t="s">
        <v>16</v>
      </c>
      <c r="B130" s="65" t="s">
        <v>86</v>
      </c>
      <c r="C130" s="65" t="s">
        <v>87</v>
      </c>
      <c r="D130" s="20" t="s">
        <v>88</v>
      </c>
      <c r="E130" s="20" t="s">
        <v>89</v>
      </c>
      <c r="F130" s="39">
        <v>591781</v>
      </c>
      <c r="G130" s="130">
        <f>G131+G132+G133</f>
        <v>224222.5</v>
      </c>
      <c r="H130" s="79" t="s">
        <v>148</v>
      </c>
      <c r="I130" s="81">
        <v>39</v>
      </c>
      <c r="J130" s="47">
        <v>38</v>
      </c>
      <c r="K130" s="148">
        <v>24</v>
      </c>
      <c r="L130" s="185" t="s">
        <v>281</v>
      </c>
    </row>
    <row r="131" spans="1:12" ht="17.399999999999999" customHeight="1">
      <c r="A131" s="184"/>
      <c r="B131" s="65"/>
      <c r="C131" s="65"/>
      <c r="D131" s="73" t="s">
        <v>8</v>
      </c>
      <c r="E131" s="74"/>
      <c r="F131" s="39">
        <v>50000</v>
      </c>
      <c r="G131" s="130">
        <v>4600</v>
      </c>
      <c r="H131" s="79"/>
      <c r="I131" s="81"/>
      <c r="J131" s="47"/>
      <c r="K131" s="148"/>
      <c r="L131" s="185"/>
    </row>
    <row r="132" spans="1:12" ht="17.399999999999999" customHeight="1">
      <c r="A132" s="184"/>
      <c r="B132" s="65"/>
      <c r="C132" s="65"/>
      <c r="D132" s="78" t="s">
        <v>14</v>
      </c>
      <c r="E132" s="78"/>
      <c r="F132" s="39">
        <v>503500</v>
      </c>
      <c r="G132" s="130">
        <v>219622.5</v>
      </c>
      <c r="H132" s="79"/>
      <c r="I132" s="81"/>
      <c r="J132" s="47"/>
      <c r="K132" s="148"/>
      <c r="L132" s="185"/>
    </row>
    <row r="133" spans="1:12" ht="36" customHeight="1">
      <c r="A133" s="184"/>
      <c r="B133" s="65"/>
      <c r="C133" s="65"/>
      <c r="D133" s="78" t="s">
        <v>224</v>
      </c>
      <c r="E133" s="78"/>
      <c r="F133" s="39">
        <v>38281</v>
      </c>
      <c r="G133" s="130">
        <v>0</v>
      </c>
      <c r="H133" s="79"/>
      <c r="I133" s="81"/>
      <c r="J133" s="47"/>
      <c r="K133" s="148"/>
      <c r="L133" s="185"/>
    </row>
    <row r="134" spans="1:12" ht="153" customHeight="1">
      <c r="A134" s="184" t="s">
        <v>16</v>
      </c>
      <c r="B134" s="65" t="s">
        <v>86</v>
      </c>
      <c r="C134" s="65" t="s">
        <v>87</v>
      </c>
      <c r="D134" s="20" t="s">
        <v>88</v>
      </c>
      <c r="E134" s="20" t="s">
        <v>90</v>
      </c>
      <c r="F134" s="39">
        <v>20000</v>
      </c>
      <c r="G134" s="130">
        <f>SUM(G135)</f>
        <v>0</v>
      </c>
      <c r="H134" s="79" t="s">
        <v>149</v>
      </c>
      <c r="I134" s="81">
        <v>1</v>
      </c>
      <c r="J134" s="47">
        <v>0</v>
      </c>
      <c r="K134" s="148">
        <v>0</v>
      </c>
      <c r="L134" s="185" t="s">
        <v>281</v>
      </c>
    </row>
    <row r="135" spans="1:12" ht="15" customHeight="1">
      <c r="A135" s="184"/>
      <c r="B135" s="65"/>
      <c r="C135" s="65"/>
      <c r="D135" s="78" t="s">
        <v>14</v>
      </c>
      <c r="E135" s="78"/>
      <c r="F135" s="39">
        <v>20000</v>
      </c>
      <c r="G135" s="130">
        <v>0</v>
      </c>
      <c r="H135" s="79"/>
      <c r="I135" s="81"/>
      <c r="J135" s="47"/>
      <c r="K135" s="148"/>
      <c r="L135" s="185"/>
    </row>
    <row r="136" spans="1:12" ht="133.5" customHeight="1">
      <c r="A136" s="184" t="s">
        <v>16</v>
      </c>
      <c r="B136" s="65" t="s">
        <v>86</v>
      </c>
      <c r="C136" s="65" t="s">
        <v>87</v>
      </c>
      <c r="D136" s="29" t="s">
        <v>41</v>
      </c>
      <c r="E136" s="29" t="s">
        <v>204</v>
      </c>
      <c r="F136" s="36">
        <v>70000</v>
      </c>
      <c r="G136" s="132">
        <f t="shared" ref="G136" si="16">G137</f>
        <v>0</v>
      </c>
      <c r="H136" s="54" t="s">
        <v>203</v>
      </c>
      <c r="I136" s="114">
        <v>1</v>
      </c>
      <c r="J136" s="49">
        <v>1</v>
      </c>
      <c r="K136" s="156">
        <v>0</v>
      </c>
      <c r="L136" s="188" t="s">
        <v>281</v>
      </c>
    </row>
    <row r="137" spans="1:12" ht="15" customHeight="1">
      <c r="A137" s="184"/>
      <c r="B137" s="65"/>
      <c r="C137" s="65"/>
      <c r="D137" s="22" t="s">
        <v>8</v>
      </c>
      <c r="E137" s="23"/>
      <c r="F137" s="39">
        <v>70000</v>
      </c>
      <c r="G137" s="130">
        <v>0</v>
      </c>
      <c r="H137" s="56"/>
      <c r="I137" s="115"/>
      <c r="J137" s="50"/>
      <c r="K137" s="158"/>
      <c r="L137" s="183"/>
    </row>
    <row r="138" spans="1:12" ht="150" customHeight="1">
      <c r="A138" s="187" t="s">
        <v>16</v>
      </c>
      <c r="B138" s="67" t="s">
        <v>30</v>
      </c>
      <c r="C138" s="67" t="s">
        <v>91</v>
      </c>
      <c r="D138" s="20" t="s">
        <v>32</v>
      </c>
      <c r="E138" s="20" t="s">
        <v>92</v>
      </c>
      <c r="F138" s="39">
        <v>335000</v>
      </c>
      <c r="G138" s="130">
        <f>SUM(G139)</f>
        <v>0</v>
      </c>
      <c r="H138" s="60" t="s">
        <v>150</v>
      </c>
      <c r="I138" s="54">
        <v>0</v>
      </c>
      <c r="J138" s="49">
        <v>2</v>
      </c>
      <c r="K138" s="156">
        <v>0</v>
      </c>
      <c r="L138" s="188" t="s">
        <v>281</v>
      </c>
    </row>
    <row r="139" spans="1:12" ht="15.6" customHeight="1">
      <c r="A139" s="182"/>
      <c r="B139" s="68"/>
      <c r="C139" s="68"/>
      <c r="D139" s="73" t="s">
        <v>36</v>
      </c>
      <c r="E139" s="74"/>
      <c r="F139" s="39">
        <v>335000</v>
      </c>
      <c r="G139" s="130">
        <v>0</v>
      </c>
      <c r="H139" s="62"/>
      <c r="I139" s="56"/>
      <c r="J139" s="50"/>
      <c r="K139" s="158"/>
      <c r="L139" s="183"/>
    </row>
    <row r="140" spans="1:12" ht="150.6" customHeight="1">
      <c r="A140" s="184" t="s">
        <v>16</v>
      </c>
      <c r="B140" s="65" t="s">
        <v>30</v>
      </c>
      <c r="C140" s="65" t="s">
        <v>91</v>
      </c>
      <c r="D140" s="20" t="s">
        <v>32</v>
      </c>
      <c r="E140" s="20" t="s">
        <v>93</v>
      </c>
      <c r="F140" s="39">
        <v>0</v>
      </c>
      <c r="G140" s="130">
        <f>SUM(G141)</f>
        <v>0</v>
      </c>
      <c r="H140" s="79" t="s">
        <v>151</v>
      </c>
      <c r="I140" s="48">
        <v>1</v>
      </c>
      <c r="J140" s="47">
        <v>0</v>
      </c>
      <c r="K140" s="148">
        <v>0</v>
      </c>
      <c r="L140" s="185" t="s">
        <v>281</v>
      </c>
    </row>
    <row r="141" spans="1:12" ht="16.2" customHeight="1">
      <c r="A141" s="184"/>
      <c r="B141" s="65"/>
      <c r="C141" s="65"/>
      <c r="D141" s="79" t="s">
        <v>8</v>
      </c>
      <c r="E141" s="79"/>
      <c r="F141" s="39">
        <v>0</v>
      </c>
      <c r="G141" s="130">
        <v>0</v>
      </c>
      <c r="H141" s="79"/>
      <c r="I141" s="48"/>
      <c r="J141" s="47"/>
      <c r="K141" s="148"/>
      <c r="L141" s="185"/>
    </row>
    <row r="142" spans="1:12" ht="129" customHeight="1">
      <c r="A142" s="187" t="s">
        <v>16</v>
      </c>
      <c r="B142" s="67" t="s">
        <v>86</v>
      </c>
      <c r="C142" s="67" t="s">
        <v>205</v>
      </c>
      <c r="D142" s="3" t="s">
        <v>88</v>
      </c>
      <c r="E142" s="25" t="s">
        <v>206</v>
      </c>
      <c r="F142" s="41">
        <v>515000</v>
      </c>
      <c r="G142" s="134">
        <f t="shared" ref="G142" si="17">G143+G144</f>
        <v>0</v>
      </c>
      <c r="H142" s="54" t="s">
        <v>203</v>
      </c>
      <c r="I142" s="54">
        <v>1</v>
      </c>
      <c r="J142" s="49">
        <v>1</v>
      </c>
      <c r="K142" s="156">
        <v>0</v>
      </c>
      <c r="L142" s="188" t="s">
        <v>281</v>
      </c>
    </row>
    <row r="143" spans="1:12" ht="27.75" customHeight="1">
      <c r="A143" s="189"/>
      <c r="B143" s="70"/>
      <c r="C143" s="70"/>
      <c r="D143" s="65" t="s">
        <v>8</v>
      </c>
      <c r="E143" s="65"/>
      <c r="F143" s="39">
        <v>150000</v>
      </c>
      <c r="G143" s="130">
        <v>0</v>
      </c>
      <c r="H143" s="55"/>
      <c r="I143" s="55"/>
      <c r="J143" s="51"/>
      <c r="K143" s="159"/>
      <c r="L143" s="190"/>
    </row>
    <row r="144" spans="1:12" ht="27.75" customHeight="1">
      <c r="A144" s="189"/>
      <c r="B144" s="70"/>
      <c r="C144" s="70"/>
      <c r="D144" s="103" t="s">
        <v>15</v>
      </c>
      <c r="E144" s="106"/>
      <c r="F144" s="39">
        <v>365000</v>
      </c>
      <c r="G144" s="130">
        <v>0</v>
      </c>
      <c r="H144" s="56"/>
      <c r="I144" s="56"/>
      <c r="J144" s="50"/>
      <c r="K144" s="158"/>
      <c r="L144" s="183"/>
    </row>
    <row r="145" spans="1:12" ht="78.75" customHeight="1">
      <c r="A145" s="184" t="s">
        <v>9</v>
      </c>
      <c r="B145" s="65" t="s">
        <v>10</v>
      </c>
      <c r="C145" s="65" t="s">
        <v>207</v>
      </c>
      <c r="D145" s="20" t="s">
        <v>12</v>
      </c>
      <c r="E145" s="20" t="s">
        <v>208</v>
      </c>
      <c r="F145" s="41">
        <v>104000</v>
      </c>
      <c r="G145" s="134">
        <f t="shared" ref="G145" si="18">G147+G146</f>
        <v>16726.25</v>
      </c>
      <c r="H145" s="54" t="s">
        <v>202</v>
      </c>
      <c r="I145" s="54">
        <v>0</v>
      </c>
      <c r="J145" s="49">
        <v>60</v>
      </c>
      <c r="K145" s="156">
        <v>9.65</v>
      </c>
      <c r="L145" s="185" t="s">
        <v>281</v>
      </c>
    </row>
    <row r="146" spans="1:12" ht="23.25" customHeight="1">
      <c r="A146" s="184"/>
      <c r="B146" s="65"/>
      <c r="C146" s="65"/>
      <c r="D146" s="65" t="s">
        <v>8</v>
      </c>
      <c r="E146" s="65"/>
      <c r="F146" s="39">
        <v>104000</v>
      </c>
      <c r="G146" s="130">
        <v>16726.25</v>
      </c>
      <c r="H146" s="55"/>
      <c r="I146" s="55"/>
      <c r="J146" s="51"/>
      <c r="K146" s="159"/>
      <c r="L146" s="185"/>
    </row>
    <row r="147" spans="1:12" ht="21.75" customHeight="1">
      <c r="A147" s="184"/>
      <c r="B147" s="65"/>
      <c r="C147" s="65"/>
      <c r="D147" s="65" t="s">
        <v>15</v>
      </c>
      <c r="E147" s="65"/>
      <c r="F147" s="39">
        <v>0</v>
      </c>
      <c r="G147" s="130">
        <v>0</v>
      </c>
      <c r="H147" s="56"/>
      <c r="I147" s="56"/>
      <c r="J147" s="50"/>
      <c r="K147" s="158"/>
      <c r="L147" s="185"/>
    </row>
    <row r="148" spans="1:12" ht="151.94999999999999" customHeight="1">
      <c r="A148" s="182" t="s">
        <v>16</v>
      </c>
      <c r="B148" s="68" t="s">
        <v>30</v>
      </c>
      <c r="C148" s="68" t="s">
        <v>164</v>
      </c>
      <c r="D148" s="21" t="s">
        <v>96</v>
      </c>
      <c r="E148" s="21" t="s">
        <v>165</v>
      </c>
      <c r="F148" s="39">
        <v>200000</v>
      </c>
      <c r="G148" s="130">
        <f>SUM(G149)</f>
        <v>0</v>
      </c>
      <c r="H148" s="79" t="s">
        <v>191</v>
      </c>
      <c r="I148" s="48">
        <v>20</v>
      </c>
      <c r="J148" s="47">
        <v>20</v>
      </c>
      <c r="K148" s="148">
        <v>0</v>
      </c>
      <c r="L148" s="185" t="s">
        <v>281</v>
      </c>
    </row>
    <row r="149" spans="1:12">
      <c r="A149" s="184"/>
      <c r="B149" s="65"/>
      <c r="C149" s="65"/>
      <c r="D149" s="79" t="s">
        <v>8</v>
      </c>
      <c r="E149" s="79"/>
      <c r="F149" s="39">
        <v>200000</v>
      </c>
      <c r="G149" s="130">
        <v>0</v>
      </c>
      <c r="H149" s="79"/>
      <c r="I149" s="48"/>
      <c r="J149" s="47"/>
      <c r="K149" s="148"/>
      <c r="L149" s="185"/>
    </row>
    <row r="150" spans="1:12" ht="114" customHeight="1">
      <c r="A150" s="182" t="s">
        <v>16</v>
      </c>
      <c r="B150" s="68" t="s">
        <v>30</v>
      </c>
      <c r="C150" s="68" t="s">
        <v>164</v>
      </c>
      <c r="D150" s="21" t="s">
        <v>96</v>
      </c>
      <c r="E150" s="21" t="s">
        <v>271</v>
      </c>
      <c r="F150" s="41">
        <v>100000</v>
      </c>
      <c r="G150" s="134">
        <f t="shared" ref="G150" si="19">G151</f>
        <v>0</v>
      </c>
      <c r="H150" s="54" t="s">
        <v>274</v>
      </c>
      <c r="I150" s="54">
        <v>0</v>
      </c>
      <c r="J150" s="54">
        <v>5</v>
      </c>
      <c r="K150" s="149">
        <v>0</v>
      </c>
      <c r="L150" s="185" t="s">
        <v>281</v>
      </c>
    </row>
    <row r="151" spans="1:12" ht="16.2" customHeight="1">
      <c r="A151" s="184"/>
      <c r="B151" s="65"/>
      <c r="C151" s="65"/>
      <c r="D151" s="87" t="s">
        <v>252</v>
      </c>
      <c r="E151" s="88"/>
      <c r="F151" s="39">
        <v>100000</v>
      </c>
      <c r="G151" s="130">
        <v>0</v>
      </c>
      <c r="H151" s="56"/>
      <c r="I151" s="56"/>
      <c r="J151" s="56"/>
      <c r="K151" s="151"/>
      <c r="L151" s="185"/>
    </row>
    <row r="152" spans="1:12" ht="124.2">
      <c r="A152" s="184" t="s">
        <v>81</v>
      </c>
      <c r="B152" s="65" t="s">
        <v>94</v>
      </c>
      <c r="C152" s="65" t="s">
        <v>95</v>
      </c>
      <c r="D152" s="20" t="s">
        <v>96</v>
      </c>
      <c r="E152" s="20" t="s">
        <v>97</v>
      </c>
      <c r="F152" s="39">
        <v>100000</v>
      </c>
      <c r="G152" s="130">
        <f>SUM(G153)</f>
        <v>72300</v>
      </c>
      <c r="H152" s="79" t="s">
        <v>152</v>
      </c>
      <c r="I152" s="81">
        <v>30</v>
      </c>
      <c r="J152" s="47">
        <v>20</v>
      </c>
      <c r="K152" s="148">
        <v>14</v>
      </c>
      <c r="L152" s="185" t="s">
        <v>281</v>
      </c>
    </row>
    <row r="153" spans="1:12">
      <c r="A153" s="184"/>
      <c r="B153" s="65"/>
      <c r="C153" s="65"/>
      <c r="D153" s="78" t="s">
        <v>8</v>
      </c>
      <c r="E153" s="78"/>
      <c r="F153" s="39">
        <v>100000</v>
      </c>
      <c r="G153" s="130">
        <v>72300</v>
      </c>
      <c r="H153" s="79"/>
      <c r="I153" s="81"/>
      <c r="J153" s="47"/>
      <c r="K153" s="148"/>
      <c r="L153" s="185"/>
    </row>
    <row r="154" spans="1:12" ht="124.2">
      <c r="A154" s="184" t="s">
        <v>81</v>
      </c>
      <c r="B154" s="65" t="s">
        <v>94</v>
      </c>
      <c r="C154" s="65" t="s">
        <v>98</v>
      </c>
      <c r="D154" s="20" t="s">
        <v>96</v>
      </c>
      <c r="E154" s="20" t="s">
        <v>99</v>
      </c>
      <c r="F154" s="41">
        <v>1200000</v>
      </c>
      <c r="G154" s="134">
        <f t="shared" ref="G154" si="20">SUM(G155:G156)</f>
        <v>670504.24</v>
      </c>
      <c r="H154" s="60" t="s">
        <v>153</v>
      </c>
      <c r="I154" s="54">
        <v>1400</v>
      </c>
      <c r="J154" s="54">
        <v>1400</v>
      </c>
      <c r="K154" s="149">
        <v>782</v>
      </c>
      <c r="L154" s="185" t="s">
        <v>281</v>
      </c>
    </row>
    <row r="155" spans="1:12">
      <c r="A155" s="184"/>
      <c r="B155" s="65"/>
      <c r="C155" s="65"/>
      <c r="D155" s="78" t="s">
        <v>8</v>
      </c>
      <c r="E155" s="78"/>
      <c r="F155" s="39">
        <v>700000</v>
      </c>
      <c r="G155" s="130">
        <v>670504.24</v>
      </c>
      <c r="H155" s="61"/>
      <c r="I155" s="55"/>
      <c r="J155" s="55"/>
      <c r="K155" s="150"/>
      <c r="L155" s="185"/>
    </row>
    <row r="156" spans="1:12" ht="26.25" customHeight="1">
      <c r="A156" s="184"/>
      <c r="B156" s="65"/>
      <c r="C156" s="65"/>
      <c r="D156" s="78" t="s">
        <v>252</v>
      </c>
      <c r="E156" s="78"/>
      <c r="F156" s="39">
        <v>500000</v>
      </c>
      <c r="G156" s="130">
        <v>0</v>
      </c>
      <c r="H156" s="62"/>
      <c r="I156" s="56"/>
      <c r="J156" s="56"/>
      <c r="K156" s="151"/>
      <c r="L156" s="185"/>
    </row>
    <row r="157" spans="1:12" ht="102" customHeight="1">
      <c r="A157" s="184" t="s">
        <v>16</v>
      </c>
      <c r="B157" s="65" t="s">
        <v>49</v>
      </c>
      <c r="C157" s="65" t="s">
        <v>98</v>
      </c>
      <c r="D157" s="29" t="s">
        <v>50</v>
      </c>
      <c r="E157" s="29" t="s">
        <v>257</v>
      </c>
      <c r="F157" s="36">
        <v>70000</v>
      </c>
      <c r="G157" s="132">
        <f t="shared" ref="G157" si="21">G158+G159</f>
        <v>0</v>
      </c>
      <c r="H157" s="60" t="s">
        <v>275</v>
      </c>
      <c r="I157" s="54">
        <v>0</v>
      </c>
      <c r="J157" s="54">
        <v>30</v>
      </c>
      <c r="K157" s="149">
        <v>0</v>
      </c>
      <c r="L157" s="185" t="s">
        <v>281</v>
      </c>
    </row>
    <row r="158" spans="1:12" ht="25.5" customHeight="1">
      <c r="A158" s="184"/>
      <c r="B158" s="65"/>
      <c r="C158" s="65"/>
      <c r="D158" s="73" t="s">
        <v>14</v>
      </c>
      <c r="E158" s="74"/>
      <c r="F158" s="39">
        <v>50800</v>
      </c>
      <c r="G158" s="130">
        <v>0</v>
      </c>
      <c r="H158" s="61"/>
      <c r="I158" s="55"/>
      <c r="J158" s="55"/>
      <c r="K158" s="150"/>
      <c r="L158" s="185"/>
    </row>
    <row r="159" spans="1:12" ht="16.2" customHeight="1">
      <c r="A159" s="184"/>
      <c r="B159" s="65"/>
      <c r="C159" s="65"/>
      <c r="D159" s="126" t="s">
        <v>224</v>
      </c>
      <c r="E159" s="127"/>
      <c r="F159" s="39">
        <v>19200</v>
      </c>
      <c r="G159" s="130">
        <v>0</v>
      </c>
      <c r="H159" s="62"/>
      <c r="I159" s="56"/>
      <c r="J159" s="56"/>
      <c r="K159" s="151"/>
      <c r="L159" s="185"/>
    </row>
    <row r="160" spans="1:12" ht="90.75" customHeight="1">
      <c r="A160" s="184" t="s">
        <v>81</v>
      </c>
      <c r="B160" s="65" t="s">
        <v>94</v>
      </c>
      <c r="C160" s="65" t="s">
        <v>100</v>
      </c>
      <c r="D160" s="20" t="s">
        <v>96</v>
      </c>
      <c r="E160" s="20" t="s">
        <v>101</v>
      </c>
      <c r="F160" s="39">
        <v>680000</v>
      </c>
      <c r="G160" s="130">
        <f>SUM(G161)</f>
        <v>213570.02</v>
      </c>
      <c r="H160" s="35" t="s">
        <v>154</v>
      </c>
      <c r="I160" s="37">
        <v>90</v>
      </c>
      <c r="J160" s="28">
        <v>100</v>
      </c>
      <c r="K160" s="152">
        <v>35</v>
      </c>
      <c r="L160" s="185" t="s">
        <v>281</v>
      </c>
    </row>
    <row r="161" spans="1:12" ht="51.75" customHeight="1">
      <c r="A161" s="184"/>
      <c r="B161" s="65"/>
      <c r="C161" s="65"/>
      <c r="D161" s="78" t="s">
        <v>8</v>
      </c>
      <c r="E161" s="78"/>
      <c r="F161" s="39">
        <v>680000</v>
      </c>
      <c r="G161" s="130">
        <v>213570.02</v>
      </c>
      <c r="H161" s="35" t="s">
        <v>258</v>
      </c>
      <c r="I161" s="37">
        <v>0</v>
      </c>
      <c r="J161" s="28">
        <v>8</v>
      </c>
      <c r="K161" s="152">
        <v>0</v>
      </c>
      <c r="L161" s="185"/>
    </row>
    <row r="162" spans="1:12" ht="124.2">
      <c r="A162" s="199" t="s">
        <v>81</v>
      </c>
      <c r="B162" s="65" t="s">
        <v>94</v>
      </c>
      <c r="C162" s="65" t="s">
        <v>102</v>
      </c>
      <c r="D162" s="20" t="s">
        <v>96</v>
      </c>
      <c r="E162" s="1" t="s">
        <v>226</v>
      </c>
      <c r="F162" s="2">
        <v>1873</v>
      </c>
      <c r="G162" s="135">
        <f t="shared" ref="G162" si="22">SUM(G163:G164)</f>
        <v>1871.84</v>
      </c>
      <c r="H162" s="79" t="s">
        <v>103</v>
      </c>
      <c r="I162" s="81">
        <v>12</v>
      </c>
      <c r="J162" s="86">
        <v>15</v>
      </c>
      <c r="K162" s="153">
        <v>15</v>
      </c>
      <c r="L162" s="185" t="s">
        <v>281</v>
      </c>
    </row>
    <row r="163" spans="1:12">
      <c r="A163" s="199"/>
      <c r="B163" s="65"/>
      <c r="C163" s="65"/>
      <c r="D163" s="109" t="s">
        <v>15</v>
      </c>
      <c r="E163" s="109"/>
      <c r="F163" s="39">
        <v>0</v>
      </c>
      <c r="G163" s="130">
        <v>0</v>
      </c>
      <c r="H163" s="79"/>
      <c r="I163" s="81"/>
      <c r="J163" s="86"/>
      <c r="K163" s="153"/>
      <c r="L163" s="185"/>
    </row>
    <row r="164" spans="1:12">
      <c r="A164" s="199"/>
      <c r="B164" s="65"/>
      <c r="C164" s="65"/>
      <c r="D164" s="109" t="s">
        <v>253</v>
      </c>
      <c r="E164" s="109"/>
      <c r="F164" s="39">
        <v>1873</v>
      </c>
      <c r="G164" s="130">
        <v>1871.84</v>
      </c>
      <c r="H164" s="79"/>
      <c r="I164" s="81"/>
      <c r="J164" s="86"/>
      <c r="K164" s="153"/>
      <c r="L164" s="185"/>
    </row>
    <row r="165" spans="1:12" ht="129" customHeight="1">
      <c r="A165" s="199" t="s">
        <v>16</v>
      </c>
      <c r="B165" s="65" t="s">
        <v>49</v>
      </c>
      <c r="C165" s="65" t="s">
        <v>166</v>
      </c>
      <c r="D165" s="20" t="s">
        <v>73</v>
      </c>
      <c r="E165" s="1" t="s">
        <v>167</v>
      </c>
      <c r="F165" s="2">
        <v>100000</v>
      </c>
      <c r="G165" s="135">
        <f>SUM(G166)</f>
        <v>0</v>
      </c>
      <c r="H165" s="79" t="s">
        <v>230</v>
      </c>
      <c r="I165" s="48">
        <v>15</v>
      </c>
      <c r="J165" s="47">
        <v>20</v>
      </c>
      <c r="K165" s="148">
        <v>0</v>
      </c>
      <c r="L165" s="185" t="s">
        <v>281</v>
      </c>
    </row>
    <row r="166" spans="1:12" ht="24.75" customHeight="1">
      <c r="A166" s="199"/>
      <c r="B166" s="65"/>
      <c r="C166" s="65"/>
      <c r="D166" s="109" t="s">
        <v>8</v>
      </c>
      <c r="E166" s="109"/>
      <c r="F166" s="39">
        <v>100000</v>
      </c>
      <c r="G166" s="130">
        <v>0</v>
      </c>
      <c r="H166" s="79"/>
      <c r="I166" s="48"/>
      <c r="J166" s="47"/>
      <c r="K166" s="148"/>
      <c r="L166" s="185"/>
    </row>
    <row r="167" spans="1:12" ht="114.75" customHeight="1">
      <c r="A167" s="184" t="s">
        <v>9</v>
      </c>
      <c r="B167" s="65" t="s">
        <v>55</v>
      </c>
      <c r="C167" s="65" t="s">
        <v>104</v>
      </c>
      <c r="D167" s="20" t="s">
        <v>105</v>
      </c>
      <c r="E167" s="20" t="s">
        <v>106</v>
      </c>
      <c r="F167" s="41">
        <v>4403938</v>
      </c>
      <c r="G167" s="134">
        <f t="shared" ref="G167" si="23">SUM(G168:G172)</f>
        <v>0</v>
      </c>
      <c r="H167" s="79" t="s">
        <v>155</v>
      </c>
      <c r="I167" s="48">
        <v>413</v>
      </c>
      <c r="J167" s="47">
        <v>413</v>
      </c>
      <c r="K167" s="148">
        <v>0</v>
      </c>
      <c r="L167" s="185" t="s">
        <v>281</v>
      </c>
    </row>
    <row r="168" spans="1:12">
      <c r="A168" s="184"/>
      <c r="B168" s="65"/>
      <c r="C168" s="65"/>
      <c r="D168" s="78" t="s">
        <v>8</v>
      </c>
      <c r="E168" s="78"/>
      <c r="F168" s="39">
        <v>157000</v>
      </c>
      <c r="G168" s="130">
        <v>0</v>
      </c>
      <c r="H168" s="79"/>
      <c r="I168" s="48"/>
      <c r="J168" s="47"/>
      <c r="K168" s="148"/>
      <c r="L168" s="185"/>
    </row>
    <row r="169" spans="1:12">
      <c r="A169" s="184"/>
      <c r="B169" s="65"/>
      <c r="C169" s="65"/>
      <c r="D169" s="78" t="s">
        <v>252</v>
      </c>
      <c r="E169" s="78"/>
      <c r="F169" s="39">
        <v>1914288</v>
      </c>
      <c r="G169" s="130">
        <v>0</v>
      </c>
      <c r="H169" s="79"/>
      <c r="I169" s="48"/>
      <c r="J169" s="47"/>
      <c r="K169" s="148"/>
      <c r="L169" s="185"/>
    </row>
    <row r="170" spans="1:12" ht="13.2" customHeight="1">
      <c r="A170" s="184"/>
      <c r="B170" s="65"/>
      <c r="C170" s="65"/>
      <c r="D170" s="73" t="s">
        <v>14</v>
      </c>
      <c r="E170" s="74"/>
      <c r="F170" s="39">
        <v>351500</v>
      </c>
      <c r="G170" s="130">
        <v>0</v>
      </c>
      <c r="H170" s="79"/>
      <c r="I170" s="48"/>
      <c r="J170" s="47"/>
      <c r="K170" s="148"/>
      <c r="L170" s="185"/>
    </row>
    <row r="171" spans="1:12" ht="15" customHeight="1">
      <c r="A171" s="184"/>
      <c r="B171" s="65"/>
      <c r="C171" s="65"/>
      <c r="D171" s="73" t="s">
        <v>224</v>
      </c>
      <c r="E171" s="74"/>
      <c r="F171" s="39">
        <v>481150</v>
      </c>
      <c r="G171" s="130">
        <v>0</v>
      </c>
      <c r="H171" s="79"/>
      <c r="I171" s="48"/>
      <c r="J171" s="47"/>
      <c r="K171" s="148"/>
      <c r="L171" s="185"/>
    </row>
    <row r="172" spans="1:12" ht="15" customHeight="1">
      <c r="A172" s="184"/>
      <c r="B172" s="65"/>
      <c r="C172" s="65"/>
      <c r="D172" s="78" t="s">
        <v>15</v>
      </c>
      <c r="E172" s="78"/>
      <c r="F172" s="39">
        <v>1500000</v>
      </c>
      <c r="G172" s="130">
        <v>0</v>
      </c>
      <c r="H172" s="79"/>
      <c r="I172" s="48"/>
      <c r="J172" s="47"/>
      <c r="K172" s="148"/>
      <c r="L172" s="185"/>
    </row>
    <row r="173" spans="1:12" ht="12.75" customHeight="1">
      <c r="A173" s="184" t="s">
        <v>9</v>
      </c>
      <c r="B173" s="65" t="s">
        <v>10</v>
      </c>
      <c r="C173" s="65" t="s">
        <v>104</v>
      </c>
      <c r="D173" s="65" t="s">
        <v>12</v>
      </c>
      <c r="E173" s="65" t="s">
        <v>107</v>
      </c>
      <c r="F173" s="57">
        <v>1000000</v>
      </c>
      <c r="G173" s="133">
        <f>SUM(G175:G175)</f>
        <v>0</v>
      </c>
      <c r="H173" s="79" t="s">
        <v>156</v>
      </c>
      <c r="I173" s="48">
        <v>0</v>
      </c>
      <c r="J173" s="47">
        <v>100</v>
      </c>
      <c r="K173" s="148">
        <v>0</v>
      </c>
      <c r="L173" s="185" t="s">
        <v>281</v>
      </c>
    </row>
    <row r="174" spans="1:12" ht="81" customHeight="1">
      <c r="A174" s="184"/>
      <c r="B174" s="65"/>
      <c r="C174" s="65"/>
      <c r="D174" s="65"/>
      <c r="E174" s="65"/>
      <c r="F174" s="57"/>
      <c r="G174" s="133"/>
      <c r="H174" s="79"/>
      <c r="I174" s="48"/>
      <c r="J174" s="47"/>
      <c r="K174" s="148"/>
      <c r="L174" s="185"/>
    </row>
    <row r="175" spans="1:12" ht="18.75" customHeight="1">
      <c r="A175" s="184"/>
      <c r="B175" s="65"/>
      <c r="C175" s="65"/>
      <c r="D175" s="78" t="s">
        <v>15</v>
      </c>
      <c r="E175" s="78"/>
      <c r="F175" s="39">
        <v>1000000</v>
      </c>
      <c r="G175" s="130">
        <v>0</v>
      </c>
      <c r="H175" s="79"/>
      <c r="I175" s="48"/>
      <c r="J175" s="47"/>
      <c r="K175" s="148"/>
      <c r="L175" s="185"/>
    </row>
    <row r="176" spans="1:12" ht="50.4" customHeight="1">
      <c r="A176" s="184" t="s">
        <v>9</v>
      </c>
      <c r="B176" s="65" t="s">
        <v>27</v>
      </c>
      <c r="C176" s="65" t="s">
        <v>104</v>
      </c>
      <c r="D176" s="65" t="s">
        <v>27</v>
      </c>
      <c r="E176" s="65" t="s">
        <v>108</v>
      </c>
      <c r="F176" s="58">
        <v>578000</v>
      </c>
      <c r="G176" s="142">
        <f>SUM(G178:G179)</f>
        <v>0</v>
      </c>
      <c r="H176" s="30" t="s">
        <v>109</v>
      </c>
      <c r="I176" s="46">
        <v>1</v>
      </c>
      <c r="J176" s="28">
        <v>1</v>
      </c>
      <c r="K176" s="152">
        <v>0</v>
      </c>
      <c r="L176" s="185" t="s">
        <v>281</v>
      </c>
    </row>
    <row r="177" spans="1:12" ht="49.95" customHeight="1">
      <c r="A177" s="184"/>
      <c r="B177" s="65"/>
      <c r="C177" s="65"/>
      <c r="D177" s="65"/>
      <c r="E177" s="65"/>
      <c r="F177" s="58"/>
      <c r="G177" s="142"/>
      <c r="H177" s="79" t="s">
        <v>110</v>
      </c>
      <c r="I177" s="48">
        <v>0</v>
      </c>
      <c r="J177" s="47">
        <v>0</v>
      </c>
      <c r="K177" s="148">
        <v>0</v>
      </c>
      <c r="L177" s="185"/>
    </row>
    <row r="178" spans="1:12" ht="15" customHeight="1">
      <c r="A178" s="184"/>
      <c r="B178" s="65"/>
      <c r="C178" s="65"/>
      <c r="D178" s="73" t="s">
        <v>15</v>
      </c>
      <c r="E178" s="74"/>
      <c r="F178" s="39">
        <v>458000</v>
      </c>
      <c r="G178" s="130">
        <v>0</v>
      </c>
      <c r="H178" s="79"/>
      <c r="I178" s="48"/>
      <c r="J178" s="47"/>
      <c r="K178" s="148"/>
      <c r="L178" s="185"/>
    </row>
    <row r="179" spans="1:12" ht="13.95" customHeight="1">
      <c r="A179" s="184"/>
      <c r="B179" s="65"/>
      <c r="C179" s="65"/>
      <c r="D179" s="78" t="s">
        <v>8</v>
      </c>
      <c r="E179" s="78"/>
      <c r="F179" s="39">
        <v>120000</v>
      </c>
      <c r="G179" s="130">
        <v>0</v>
      </c>
      <c r="H179" s="79"/>
      <c r="I179" s="48"/>
      <c r="J179" s="47"/>
      <c r="K179" s="148"/>
      <c r="L179" s="185"/>
    </row>
    <row r="180" spans="1:12" ht="71.400000000000006" customHeight="1">
      <c r="A180" s="184" t="s">
        <v>9</v>
      </c>
      <c r="B180" s="65" t="s">
        <v>111</v>
      </c>
      <c r="C180" s="65" t="s">
        <v>104</v>
      </c>
      <c r="D180" s="65" t="s">
        <v>27</v>
      </c>
      <c r="E180" s="65" t="s">
        <v>192</v>
      </c>
      <c r="F180" s="58">
        <v>699000</v>
      </c>
      <c r="G180" s="142">
        <f t="shared" ref="G180" si="24">SUM(G182:G184)</f>
        <v>678845.75</v>
      </c>
      <c r="H180" s="54" t="s">
        <v>231</v>
      </c>
      <c r="I180" s="54">
        <v>0</v>
      </c>
      <c r="J180" s="49">
        <v>71.77</v>
      </c>
      <c r="K180" s="156">
        <v>71.77</v>
      </c>
      <c r="L180" s="185" t="s">
        <v>281</v>
      </c>
    </row>
    <row r="181" spans="1:12" ht="37.950000000000003" customHeight="1">
      <c r="A181" s="184"/>
      <c r="B181" s="65"/>
      <c r="C181" s="65"/>
      <c r="D181" s="65"/>
      <c r="E181" s="65"/>
      <c r="F181" s="58"/>
      <c r="G181" s="142"/>
      <c r="H181" s="55"/>
      <c r="I181" s="55"/>
      <c r="J181" s="51"/>
      <c r="K181" s="159"/>
      <c r="L181" s="185"/>
    </row>
    <row r="182" spans="1:12" ht="20.25" customHeight="1">
      <c r="A182" s="184"/>
      <c r="B182" s="65"/>
      <c r="C182" s="65"/>
      <c r="D182" s="78" t="s">
        <v>8</v>
      </c>
      <c r="E182" s="78"/>
      <c r="F182" s="39">
        <v>273000</v>
      </c>
      <c r="G182" s="130">
        <v>260876.6</v>
      </c>
      <c r="H182" s="55"/>
      <c r="I182" s="55"/>
      <c r="J182" s="51"/>
      <c r="K182" s="159"/>
      <c r="L182" s="185"/>
    </row>
    <row r="183" spans="1:12" ht="20.25" customHeight="1">
      <c r="A183" s="184"/>
      <c r="B183" s="65"/>
      <c r="C183" s="65"/>
      <c r="D183" s="78" t="s">
        <v>15</v>
      </c>
      <c r="E183" s="78"/>
      <c r="F183" s="39">
        <v>317445</v>
      </c>
      <c r="G183" s="130">
        <v>309413.74</v>
      </c>
      <c r="H183" s="55"/>
      <c r="I183" s="55"/>
      <c r="J183" s="51"/>
      <c r="K183" s="159"/>
      <c r="L183" s="185"/>
    </row>
    <row r="184" spans="1:12" ht="15.6" customHeight="1">
      <c r="A184" s="184"/>
      <c r="B184" s="65"/>
      <c r="C184" s="65"/>
      <c r="D184" s="113" t="s">
        <v>253</v>
      </c>
      <c r="E184" s="113"/>
      <c r="F184" s="39">
        <v>108555</v>
      </c>
      <c r="G184" s="130">
        <v>108555.41</v>
      </c>
      <c r="H184" s="56"/>
      <c r="I184" s="56"/>
      <c r="J184" s="50"/>
      <c r="K184" s="158"/>
      <c r="L184" s="185"/>
    </row>
    <row r="185" spans="1:12" ht="72" customHeight="1">
      <c r="A185" s="184" t="s">
        <v>9</v>
      </c>
      <c r="B185" s="65" t="s">
        <v>111</v>
      </c>
      <c r="C185" s="65" t="s">
        <v>104</v>
      </c>
      <c r="D185" s="65" t="s">
        <v>27</v>
      </c>
      <c r="E185" s="65" t="s">
        <v>169</v>
      </c>
      <c r="F185" s="58">
        <v>40000</v>
      </c>
      <c r="G185" s="142">
        <f t="shared" ref="G185" si="25">SUM(G187:G188)</f>
        <v>29597.089999999997</v>
      </c>
      <c r="H185" s="54" t="s">
        <v>231</v>
      </c>
      <c r="I185" s="54">
        <v>0</v>
      </c>
      <c r="J185" s="49">
        <v>54.08</v>
      </c>
      <c r="K185" s="156">
        <v>54.08</v>
      </c>
      <c r="L185" s="185" t="s">
        <v>281</v>
      </c>
    </row>
    <row r="186" spans="1:12" ht="18.600000000000001" customHeight="1">
      <c r="A186" s="184"/>
      <c r="B186" s="65"/>
      <c r="C186" s="65"/>
      <c r="D186" s="65"/>
      <c r="E186" s="65"/>
      <c r="F186" s="58"/>
      <c r="G186" s="142"/>
      <c r="H186" s="55"/>
      <c r="I186" s="55"/>
      <c r="J186" s="51"/>
      <c r="K186" s="159"/>
      <c r="L186" s="185"/>
    </row>
    <row r="187" spans="1:12" ht="18.600000000000001" customHeight="1">
      <c r="A187" s="184"/>
      <c r="B187" s="65"/>
      <c r="C187" s="65"/>
      <c r="D187" s="78" t="s">
        <v>8</v>
      </c>
      <c r="E187" s="78"/>
      <c r="F187" s="39">
        <v>11000</v>
      </c>
      <c r="G187" s="130">
        <v>9476.08</v>
      </c>
      <c r="H187" s="55"/>
      <c r="I187" s="55"/>
      <c r="J187" s="51"/>
      <c r="K187" s="159"/>
      <c r="L187" s="185"/>
    </row>
    <row r="188" spans="1:12" ht="31.5" customHeight="1">
      <c r="A188" s="184"/>
      <c r="B188" s="65"/>
      <c r="C188" s="65"/>
      <c r="D188" s="78" t="s">
        <v>15</v>
      </c>
      <c r="E188" s="78"/>
      <c r="F188" s="39">
        <v>29000</v>
      </c>
      <c r="G188" s="130">
        <v>20121.009999999998</v>
      </c>
      <c r="H188" s="56"/>
      <c r="I188" s="56"/>
      <c r="J188" s="50"/>
      <c r="K188" s="158"/>
      <c r="L188" s="185"/>
    </row>
    <row r="189" spans="1:12" ht="61.2" customHeight="1">
      <c r="A189" s="184" t="s">
        <v>9</v>
      </c>
      <c r="B189" s="65" t="s">
        <v>111</v>
      </c>
      <c r="C189" s="65" t="s">
        <v>104</v>
      </c>
      <c r="D189" s="65" t="s">
        <v>27</v>
      </c>
      <c r="E189" s="65" t="s">
        <v>168</v>
      </c>
      <c r="F189" s="58">
        <v>1251300</v>
      </c>
      <c r="G189" s="142">
        <f>SUM(G191:G192)</f>
        <v>378999.87</v>
      </c>
      <c r="H189" s="54" t="s">
        <v>232</v>
      </c>
      <c r="I189" s="54">
        <v>0</v>
      </c>
      <c r="J189" s="49">
        <v>53.84</v>
      </c>
      <c r="K189" s="156">
        <v>0</v>
      </c>
      <c r="L189" s="185" t="s">
        <v>281</v>
      </c>
    </row>
    <row r="190" spans="1:12" ht="40.950000000000003" customHeight="1">
      <c r="A190" s="184"/>
      <c r="B190" s="65"/>
      <c r="C190" s="65"/>
      <c r="D190" s="65"/>
      <c r="E190" s="65"/>
      <c r="F190" s="58"/>
      <c r="G190" s="142"/>
      <c r="H190" s="55"/>
      <c r="I190" s="55"/>
      <c r="J190" s="51"/>
      <c r="K190" s="159"/>
      <c r="L190" s="185"/>
    </row>
    <row r="191" spans="1:12">
      <c r="A191" s="184"/>
      <c r="B191" s="65"/>
      <c r="C191" s="65"/>
      <c r="D191" s="73" t="s">
        <v>8</v>
      </c>
      <c r="E191" s="74"/>
      <c r="F191" s="39">
        <v>474700</v>
      </c>
      <c r="G191" s="130">
        <v>149256.21</v>
      </c>
      <c r="H191" s="55"/>
      <c r="I191" s="55"/>
      <c r="J191" s="51"/>
      <c r="K191" s="159"/>
      <c r="L191" s="185"/>
    </row>
    <row r="192" spans="1:12" ht="16.2" customHeight="1">
      <c r="A192" s="184"/>
      <c r="B192" s="65"/>
      <c r="C192" s="65"/>
      <c r="D192" s="78" t="s">
        <v>15</v>
      </c>
      <c r="E192" s="78"/>
      <c r="F192" s="39">
        <v>776600</v>
      </c>
      <c r="G192" s="130">
        <v>229743.66</v>
      </c>
      <c r="H192" s="56"/>
      <c r="I192" s="56"/>
      <c r="J192" s="50"/>
      <c r="K192" s="158"/>
      <c r="L192" s="185"/>
    </row>
    <row r="193" spans="1:12" ht="12.75" customHeight="1">
      <c r="A193" s="184" t="s">
        <v>9</v>
      </c>
      <c r="B193" s="65" t="s">
        <v>111</v>
      </c>
      <c r="C193" s="65" t="s">
        <v>104</v>
      </c>
      <c r="D193" s="65" t="s">
        <v>27</v>
      </c>
      <c r="E193" s="65" t="s">
        <v>170</v>
      </c>
      <c r="F193" s="58">
        <v>17416000</v>
      </c>
      <c r="G193" s="142">
        <f t="shared" ref="G193" si="26">SUM(G195:G197)</f>
        <v>237500</v>
      </c>
      <c r="H193" s="60" t="s">
        <v>278</v>
      </c>
      <c r="I193" s="54">
        <v>0</v>
      </c>
      <c r="J193" s="49">
        <v>1</v>
      </c>
      <c r="K193" s="156">
        <v>0</v>
      </c>
      <c r="L193" s="185" t="s">
        <v>281</v>
      </c>
    </row>
    <row r="194" spans="1:12" ht="76.5" customHeight="1">
      <c r="A194" s="184"/>
      <c r="B194" s="65"/>
      <c r="C194" s="65"/>
      <c r="D194" s="65"/>
      <c r="E194" s="65"/>
      <c r="F194" s="58"/>
      <c r="G194" s="142"/>
      <c r="H194" s="61"/>
      <c r="I194" s="55"/>
      <c r="J194" s="51"/>
      <c r="K194" s="159"/>
      <c r="L194" s="185"/>
    </row>
    <row r="195" spans="1:12" ht="15.6" customHeight="1">
      <c r="A195" s="184"/>
      <c r="B195" s="65"/>
      <c r="C195" s="65"/>
      <c r="D195" s="73" t="s">
        <v>8</v>
      </c>
      <c r="E195" s="74"/>
      <c r="F195" s="39">
        <v>654000</v>
      </c>
      <c r="G195" s="130">
        <v>35625</v>
      </c>
      <c r="H195" s="61"/>
      <c r="I195" s="55"/>
      <c r="J195" s="51"/>
      <c r="K195" s="159"/>
      <c r="L195" s="185"/>
    </row>
    <row r="196" spans="1:12" ht="15.6" customHeight="1">
      <c r="A196" s="187"/>
      <c r="B196" s="67"/>
      <c r="C196" s="65"/>
      <c r="D196" s="73" t="s">
        <v>252</v>
      </c>
      <c r="E196" s="74"/>
      <c r="F196" s="39">
        <v>746000</v>
      </c>
      <c r="G196" s="130">
        <v>0</v>
      </c>
      <c r="H196" s="61"/>
      <c r="I196" s="55"/>
      <c r="J196" s="51"/>
      <c r="K196" s="159"/>
      <c r="L196" s="185"/>
    </row>
    <row r="197" spans="1:12" ht="12" customHeight="1">
      <c r="A197" s="187"/>
      <c r="B197" s="67"/>
      <c r="C197" s="65"/>
      <c r="D197" s="78" t="s">
        <v>15</v>
      </c>
      <c r="E197" s="78"/>
      <c r="F197" s="39">
        <v>16016000</v>
      </c>
      <c r="G197" s="130">
        <v>201875</v>
      </c>
      <c r="H197" s="62"/>
      <c r="I197" s="56"/>
      <c r="J197" s="50"/>
      <c r="K197" s="158"/>
      <c r="L197" s="185"/>
    </row>
    <row r="198" spans="1:12" ht="115.5" customHeight="1">
      <c r="A198" s="184" t="s">
        <v>9</v>
      </c>
      <c r="B198" s="65" t="s">
        <v>10</v>
      </c>
      <c r="C198" s="65" t="s">
        <v>104</v>
      </c>
      <c r="D198" s="20" t="s">
        <v>12</v>
      </c>
      <c r="E198" s="196" t="s">
        <v>259</v>
      </c>
      <c r="F198" s="36">
        <v>167000</v>
      </c>
      <c r="G198" s="132">
        <f t="shared" ref="G198" si="27">G199+G200</f>
        <v>66753.789999999994</v>
      </c>
      <c r="H198" s="60" t="s">
        <v>260</v>
      </c>
      <c r="I198" s="54">
        <v>0</v>
      </c>
      <c r="J198" s="49">
        <v>1</v>
      </c>
      <c r="K198" s="156">
        <v>1</v>
      </c>
      <c r="L198" s="188" t="s">
        <v>281</v>
      </c>
    </row>
    <row r="199" spans="1:12" ht="21.75" customHeight="1">
      <c r="A199" s="184"/>
      <c r="B199" s="65"/>
      <c r="C199" s="65"/>
      <c r="D199" s="65" t="s">
        <v>8</v>
      </c>
      <c r="E199" s="65"/>
      <c r="F199" s="39">
        <v>67000</v>
      </c>
      <c r="G199" s="130">
        <v>66753.789999999994</v>
      </c>
      <c r="H199" s="61"/>
      <c r="I199" s="55"/>
      <c r="J199" s="51"/>
      <c r="K199" s="159"/>
      <c r="L199" s="190"/>
    </row>
    <row r="200" spans="1:12" ht="16.95" customHeight="1">
      <c r="A200" s="184"/>
      <c r="B200" s="65"/>
      <c r="C200" s="65"/>
      <c r="D200" s="65" t="s">
        <v>15</v>
      </c>
      <c r="E200" s="65"/>
      <c r="F200" s="39">
        <v>100000</v>
      </c>
      <c r="G200" s="130">
        <v>0</v>
      </c>
      <c r="H200" s="62"/>
      <c r="I200" s="56"/>
      <c r="J200" s="50"/>
      <c r="K200" s="158"/>
      <c r="L200" s="183"/>
    </row>
    <row r="201" spans="1:12" ht="72.75" customHeight="1">
      <c r="A201" s="184" t="s">
        <v>9</v>
      </c>
      <c r="B201" s="65" t="s">
        <v>10</v>
      </c>
      <c r="C201" s="106" t="s">
        <v>104</v>
      </c>
      <c r="D201" s="20" t="s">
        <v>12</v>
      </c>
      <c r="E201" s="29" t="s">
        <v>261</v>
      </c>
      <c r="F201" s="36">
        <v>300000</v>
      </c>
      <c r="G201" s="132">
        <f t="shared" ref="G201" si="28">G202+G203</f>
        <v>0</v>
      </c>
      <c r="H201" s="60" t="s">
        <v>260</v>
      </c>
      <c r="I201" s="54">
        <v>0</v>
      </c>
      <c r="J201" s="49">
        <v>1</v>
      </c>
      <c r="K201" s="156">
        <v>0</v>
      </c>
      <c r="L201" s="188" t="s">
        <v>281</v>
      </c>
    </row>
    <row r="202" spans="1:12" ht="17.25" customHeight="1">
      <c r="A202" s="184"/>
      <c r="B202" s="65"/>
      <c r="C202" s="107"/>
      <c r="D202" s="73" t="s">
        <v>8</v>
      </c>
      <c r="E202" s="74"/>
      <c r="F202" s="39">
        <v>20000</v>
      </c>
      <c r="G202" s="130">
        <v>0</v>
      </c>
      <c r="H202" s="61"/>
      <c r="I202" s="55"/>
      <c r="J202" s="51"/>
      <c r="K202" s="159"/>
      <c r="L202" s="190"/>
    </row>
    <row r="203" spans="1:12" ht="28.5" customHeight="1">
      <c r="A203" s="184"/>
      <c r="B203" s="65"/>
      <c r="C203" s="108"/>
      <c r="D203" s="73" t="s">
        <v>15</v>
      </c>
      <c r="E203" s="74"/>
      <c r="F203" s="39">
        <v>280000</v>
      </c>
      <c r="G203" s="130">
        <v>0</v>
      </c>
      <c r="H203" s="62"/>
      <c r="I203" s="56"/>
      <c r="J203" s="50"/>
      <c r="K203" s="158"/>
      <c r="L203" s="183"/>
    </row>
    <row r="204" spans="1:12" ht="81.75" customHeight="1">
      <c r="A204" s="184" t="s">
        <v>16</v>
      </c>
      <c r="B204" s="65" t="s">
        <v>17</v>
      </c>
      <c r="C204" s="67" t="s">
        <v>104</v>
      </c>
      <c r="D204" s="20" t="s">
        <v>18</v>
      </c>
      <c r="E204" s="29" t="s">
        <v>262</v>
      </c>
      <c r="F204" s="36">
        <v>700000</v>
      </c>
      <c r="G204" s="132">
        <f t="shared" ref="G204" si="29">G205+G206</f>
        <v>0</v>
      </c>
      <c r="H204" s="60" t="s">
        <v>263</v>
      </c>
      <c r="I204" s="54">
        <v>0</v>
      </c>
      <c r="J204" s="54">
        <v>58</v>
      </c>
      <c r="K204" s="149">
        <v>0</v>
      </c>
      <c r="L204" s="188" t="s">
        <v>281</v>
      </c>
    </row>
    <row r="205" spans="1:12" ht="18" customHeight="1">
      <c r="A205" s="184"/>
      <c r="B205" s="65"/>
      <c r="C205" s="70"/>
      <c r="D205" s="66" t="s">
        <v>8</v>
      </c>
      <c r="E205" s="69"/>
      <c r="F205" s="39">
        <v>140000</v>
      </c>
      <c r="G205" s="130">
        <v>0</v>
      </c>
      <c r="H205" s="61"/>
      <c r="I205" s="55"/>
      <c r="J205" s="55"/>
      <c r="K205" s="150"/>
      <c r="L205" s="190"/>
    </row>
    <row r="206" spans="1:12" ht="18.75" customHeight="1">
      <c r="A206" s="184"/>
      <c r="B206" s="65"/>
      <c r="C206" s="68"/>
      <c r="D206" s="66" t="s">
        <v>15</v>
      </c>
      <c r="E206" s="69"/>
      <c r="F206" s="39">
        <v>560000</v>
      </c>
      <c r="G206" s="130">
        <v>0</v>
      </c>
      <c r="H206" s="62"/>
      <c r="I206" s="56"/>
      <c r="J206" s="56"/>
      <c r="K206" s="151"/>
      <c r="L206" s="183"/>
    </row>
    <row r="207" spans="1:12" ht="69">
      <c r="A207" s="184" t="s">
        <v>9</v>
      </c>
      <c r="B207" s="65" t="s">
        <v>113</v>
      </c>
      <c r="C207" s="69" t="s">
        <v>114</v>
      </c>
      <c r="D207" s="65" t="s">
        <v>115</v>
      </c>
      <c r="E207" s="65" t="s">
        <v>116</v>
      </c>
      <c r="F207" s="58">
        <v>1776900</v>
      </c>
      <c r="G207" s="142">
        <f>SUM(G210:G211)</f>
        <v>802610.42</v>
      </c>
      <c r="H207" s="30" t="s">
        <v>117</v>
      </c>
      <c r="I207" s="46">
        <v>1</v>
      </c>
      <c r="J207" s="28">
        <v>1</v>
      </c>
      <c r="K207" s="152">
        <v>1</v>
      </c>
      <c r="L207" s="185" t="s">
        <v>281</v>
      </c>
    </row>
    <row r="208" spans="1:12" ht="27" customHeight="1">
      <c r="A208" s="184"/>
      <c r="B208" s="65"/>
      <c r="C208" s="69"/>
      <c r="D208" s="65"/>
      <c r="E208" s="65"/>
      <c r="F208" s="58"/>
      <c r="G208" s="142"/>
      <c r="H208" s="60" t="s">
        <v>118</v>
      </c>
      <c r="I208" s="54">
        <v>71</v>
      </c>
      <c r="J208" s="49">
        <v>76</v>
      </c>
      <c r="K208" s="156">
        <v>76</v>
      </c>
      <c r="L208" s="185"/>
    </row>
    <row r="209" spans="1:12" ht="22.95" customHeight="1">
      <c r="A209" s="184"/>
      <c r="B209" s="65"/>
      <c r="C209" s="69"/>
      <c r="D209" s="65"/>
      <c r="E209" s="65"/>
      <c r="F209" s="58"/>
      <c r="G209" s="142"/>
      <c r="H209" s="61"/>
      <c r="I209" s="55"/>
      <c r="J209" s="51"/>
      <c r="K209" s="159"/>
      <c r="L209" s="185"/>
    </row>
    <row r="210" spans="1:12" ht="18" customHeight="1">
      <c r="A210" s="184"/>
      <c r="B210" s="65"/>
      <c r="C210" s="69"/>
      <c r="D210" s="78" t="s">
        <v>8</v>
      </c>
      <c r="E210" s="78"/>
      <c r="F210" s="39">
        <v>130000</v>
      </c>
      <c r="G210" s="130">
        <v>0</v>
      </c>
      <c r="H210" s="61"/>
      <c r="I210" s="55"/>
      <c r="J210" s="51"/>
      <c r="K210" s="159"/>
      <c r="L210" s="185"/>
    </row>
    <row r="211" spans="1:12" ht="16.95" customHeight="1">
      <c r="A211" s="184"/>
      <c r="B211" s="65"/>
      <c r="C211" s="69"/>
      <c r="D211" s="78" t="s">
        <v>15</v>
      </c>
      <c r="E211" s="78"/>
      <c r="F211" s="39">
        <v>1646900</v>
      </c>
      <c r="G211" s="130">
        <v>802610.42</v>
      </c>
      <c r="H211" s="62"/>
      <c r="I211" s="56"/>
      <c r="J211" s="50"/>
      <c r="K211" s="158"/>
      <c r="L211" s="185"/>
    </row>
    <row r="212" spans="1:12" ht="106.95" customHeight="1">
      <c r="A212" s="199" t="s">
        <v>9</v>
      </c>
      <c r="B212" s="65" t="s">
        <v>113</v>
      </c>
      <c r="C212" s="65" t="s">
        <v>171</v>
      </c>
      <c r="D212" s="20" t="s">
        <v>181</v>
      </c>
      <c r="E212" s="1" t="s">
        <v>172</v>
      </c>
      <c r="F212" s="2">
        <v>0</v>
      </c>
      <c r="G212" s="135">
        <f>SUM(G213)</f>
        <v>0</v>
      </c>
      <c r="H212" s="79" t="s">
        <v>182</v>
      </c>
      <c r="I212" s="48">
        <v>4</v>
      </c>
      <c r="J212" s="47">
        <v>0</v>
      </c>
      <c r="K212" s="148">
        <v>0</v>
      </c>
      <c r="L212" s="185" t="s">
        <v>282</v>
      </c>
    </row>
    <row r="213" spans="1:12" ht="16.95" customHeight="1">
      <c r="A213" s="199"/>
      <c r="B213" s="65"/>
      <c r="C213" s="65"/>
      <c r="D213" s="109" t="s">
        <v>8</v>
      </c>
      <c r="E213" s="109"/>
      <c r="F213" s="39">
        <v>0</v>
      </c>
      <c r="G213" s="130">
        <v>0</v>
      </c>
      <c r="H213" s="79"/>
      <c r="I213" s="48"/>
      <c r="J213" s="47"/>
      <c r="K213" s="148"/>
      <c r="L213" s="185"/>
    </row>
    <row r="214" spans="1:12" ht="83.25" customHeight="1">
      <c r="A214" s="199" t="s">
        <v>9</v>
      </c>
      <c r="B214" s="65" t="s">
        <v>113</v>
      </c>
      <c r="C214" s="65" t="s">
        <v>209</v>
      </c>
      <c r="D214" s="5" t="s">
        <v>115</v>
      </c>
      <c r="E214" s="6" t="s">
        <v>210</v>
      </c>
      <c r="F214" s="2">
        <v>0</v>
      </c>
      <c r="G214" s="135">
        <f t="shared" ref="G214" si="30">G215+G216</f>
        <v>0</v>
      </c>
      <c r="H214" s="30" t="s">
        <v>233</v>
      </c>
      <c r="I214" s="46">
        <v>0</v>
      </c>
      <c r="J214" s="28">
        <v>0</v>
      </c>
      <c r="K214" s="152">
        <v>0</v>
      </c>
      <c r="L214" s="188" t="s">
        <v>282</v>
      </c>
    </row>
    <row r="215" spans="1:12" ht="17.25" customHeight="1">
      <c r="A215" s="199"/>
      <c r="B215" s="65"/>
      <c r="C215" s="65"/>
      <c r="D215" s="111" t="s">
        <v>8</v>
      </c>
      <c r="E215" s="112"/>
      <c r="F215" s="39">
        <v>0</v>
      </c>
      <c r="G215" s="130">
        <v>0</v>
      </c>
      <c r="H215" s="54" t="s">
        <v>234</v>
      </c>
      <c r="I215" s="54">
        <v>0</v>
      </c>
      <c r="J215" s="49">
        <v>0</v>
      </c>
      <c r="K215" s="156">
        <v>0</v>
      </c>
      <c r="L215" s="190"/>
    </row>
    <row r="216" spans="1:12" ht="16.95" customHeight="1">
      <c r="A216" s="199"/>
      <c r="B216" s="65"/>
      <c r="C216" s="65"/>
      <c r="D216" s="111" t="s">
        <v>15</v>
      </c>
      <c r="E216" s="112"/>
      <c r="F216" s="39">
        <v>0</v>
      </c>
      <c r="G216" s="130">
        <v>0</v>
      </c>
      <c r="H216" s="56"/>
      <c r="I216" s="56"/>
      <c r="J216" s="50"/>
      <c r="K216" s="158"/>
      <c r="L216" s="183"/>
    </row>
    <row r="217" spans="1:12" ht="95.4" customHeight="1">
      <c r="A217" s="184" t="s">
        <v>9</v>
      </c>
      <c r="B217" s="65" t="s">
        <v>113</v>
      </c>
      <c r="C217" s="65" t="s">
        <v>120</v>
      </c>
      <c r="D217" s="65" t="s">
        <v>115</v>
      </c>
      <c r="E217" s="65" t="s">
        <v>121</v>
      </c>
      <c r="F217" s="58">
        <v>1023600</v>
      </c>
      <c r="G217" s="142">
        <f t="shared" ref="G217" si="31">SUM(G219:G220)</f>
        <v>1016556.1599999999</v>
      </c>
      <c r="H217" s="79" t="s">
        <v>157</v>
      </c>
      <c r="I217" s="48">
        <v>40</v>
      </c>
      <c r="J217" s="47">
        <v>40</v>
      </c>
      <c r="K217" s="148">
        <v>40</v>
      </c>
      <c r="L217" s="185" t="s">
        <v>281</v>
      </c>
    </row>
    <row r="218" spans="1:12">
      <c r="A218" s="184"/>
      <c r="B218" s="65"/>
      <c r="C218" s="65"/>
      <c r="D218" s="65"/>
      <c r="E218" s="65"/>
      <c r="F218" s="58"/>
      <c r="G218" s="142"/>
      <c r="H218" s="79"/>
      <c r="I218" s="48"/>
      <c r="J218" s="47"/>
      <c r="K218" s="148"/>
      <c r="L218" s="185"/>
    </row>
    <row r="219" spans="1:12">
      <c r="A219" s="184"/>
      <c r="B219" s="65"/>
      <c r="C219" s="65"/>
      <c r="D219" s="78" t="s">
        <v>8</v>
      </c>
      <c r="E219" s="78"/>
      <c r="F219" s="39">
        <v>197000</v>
      </c>
      <c r="G219" s="130">
        <v>195239.08</v>
      </c>
      <c r="H219" s="79"/>
      <c r="I219" s="48"/>
      <c r="J219" s="47"/>
      <c r="K219" s="148"/>
      <c r="L219" s="185"/>
    </row>
    <row r="220" spans="1:12" ht="23.25" customHeight="1">
      <c r="A220" s="184"/>
      <c r="B220" s="65"/>
      <c r="C220" s="65"/>
      <c r="D220" s="78" t="s">
        <v>15</v>
      </c>
      <c r="E220" s="78"/>
      <c r="F220" s="39">
        <v>826600</v>
      </c>
      <c r="G220" s="130">
        <v>821317.08</v>
      </c>
      <c r="H220" s="79"/>
      <c r="I220" s="48"/>
      <c r="J220" s="47"/>
      <c r="K220" s="148"/>
      <c r="L220" s="185"/>
    </row>
    <row r="221" spans="1:12" ht="64.5" customHeight="1">
      <c r="A221" s="187" t="s">
        <v>9</v>
      </c>
      <c r="B221" s="67" t="s">
        <v>113</v>
      </c>
      <c r="C221" s="67" t="s">
        <v>120</v>
      </c>
      <c r="D221" s="42" t="s">
        <v>115</v>
      </c>
      <c r="E221" s="42" t="s">
        <v>264</v>
      </c>
      <c r="F221" s="31">
        <v>1270500</v>
      </c>
      <c r="G221" s="143">
        <f t="shared" ref="G221" si="32">G222</f>
        <v>0</v>
      </c>
      <c r="H221" s="60" t="s">
        <v>157</v>
      </c>
      <c r="I221" s="54">
        <v>0</v>
      </c>
      <c r="J221" s="54">
        <v>50</v>
      </c>
      <c r="K221" s="149">
        <v>0</v>
      </c>
      <c r="L221" s="188" t="s">
        <v>281</v>
      </c>
    </row>
    <row r="222" spans="1:12" ht="23.25" customHeight="1">
      <c r="A222" s="189"/>
      <c r="B222" s="68"/>
      <c r="C222" s="70"/>
      <c r="D222" s="166" t="s">
        <v>15</v>
      </c>
      <c r="E222" s="125"/>
      <c r="F222" s="45">
        <v>1270500</v>
      </c>
      <c r="G222" s="144">
        <v>0</v>
      </c>
      <c r="H222" s="62"/>
      <c r="I222" s="56"/>
      <c r="J222" s="56"/>
      <c r="K222" s="151"/>
      <c r="L222" s="183"/>
    </row>
    <row r="223" spans="1:12" ht="65.25" customHeight="1">
      <c r="A223" s="197" t="s">
        <v>9</v>
      </c>
      <c r="B223" s="165" t="s">
        <v>113</v>
      </c>
      <c r="C223" s="110" t="s">
        <v>266</v>
      </c>
      <c r="D223" s="18" t="s">
        <v>265</v>
      </c>
      <c r="E223" s="18" t="s">
        <v>267</v>
      </c>
      <c r="F223" s="31">
        <v>20000</v>
      </c>
      <c r="G223" s="143">
        <f t="shared" ref="G223" si="33">G224</f>
        <v>0</v>
      </c>
      <c r="H223" s="60" t="s">
        <v>268</v>
      </c>
      <c r="I223" s="54">
        <v>0</v>
      </c>
      <c r="J223" s="54">
        <v>1</v>
      </c>
      <c r="K223" s="149">
        <v>0</v>
      </c>
      <c r="L223" s="188" t="s">
        <v>281</v>
      </c>
    </row>
    <row r="224" spans="1:12" ht="23.25" customHeight="1">
      <c r="A224" s="197"/>
      <c r="B224" s="128"/>
      <c r="C224" s="110"/>
      <c r="D224" s="167" t="s">
        <v>15</v>
      </c>
      <c r="E224" s="72"/>
      <c r="F224" s="45">
        <v>20000</v>
      </c>
      <c r="G224" s="144">
        <v>0</v>
      </c>
      <c r="H224" s="62"/>
      <c r="I224" s="56"/>
      <c r="J224" s="56"/>
      <c r="K224" s="151"/>
      <c r="L224" s="183"/>
    </row>
    <row r="225" spans="1:12" ht="43.5" customHeight="1">
      <c r="A225" s="189" t="s">
        <v>9</v>
      </c>
      <c r="B225" s="67" t="s">
        <v>113</v>
      </c>
      <c r="C225" s="70" t="s">
        <v>183</v>
      </c>
      <c r="D225" s="67" t="s">
        <v>184</v>
      </c>
      <c r="E225" s="67" t="s">
        <v>173</v>
      </c>
      <c r="F225" s="75">
        <v>678450</v>
      </c>
      <c r="G225" s="145">
        <f>SUM(G229)</f>
        <v>237331.66</v>
      </c>
      <c r="H225" s="30" t="s">
        <v>235</v>
      </c>
      <c r="I225" s="24">
        <v>20</v>
      </c>
      <c r="J225" s="34">
        <v>20</v>
      </c>
      <c r="K225" s="154">
        <v>20</v>
      </c>
      <c r="L225" s="188" t="s">
        <v>281</v>
      </c>
    </row>
    <row r="226" spans="1:12" ht="57" customHeight="1">
      <c r="A226" s="189"/>
      <c r="B226" s="70"/>
      <c r="C226" s="70"/>
      <c r="D226" s="70"/>
      <c r="E226" s="70"/>
      <c r="F226" s="76"/>
      <c r="G226" s="146"/>
      <c r="H226" s="30" t="s">
        <v>236</v>
      </c>
      <c r="I226" s="24">
        <v>9</v>
      </c>
      <c r="J226" s="34">
        <v>9</v>
      </c>
      <c r="K226" s="154">
        <v>9</v>
      </c>
      <c r="L226" s="190"/>
    </row>
    <row r="227" spans="1:12" ht="93" customHeight="1">
      <c r="A227" s="189"/>
      <c r="B227" s="70"/>
      <c r="C227" s="70"/>
      <c r="D227" s="70"/>
      <c r="E227" s="70"/>
      <c r="F227" s="76"/>
      <c r="G227" s="146"/>
      <c r="H227" s="30" t="s">
        <v>237</v>
      </c>
      <c r="I227" s="24">
        <v>0</v>
      </c>
      <c r="J227" s="34">
        <v>1</v>
      </c>
      <c r="K227" s="154">
        <v>1</v>
      </c>
      <c r="L227" s="190"/>
    </row>
    <row r="228" spans="1:12" ht="19.2" customHeight="1">
      <c r="A228" s="189"/>
      <c r="B228" s="70"/>
      <c r="C228" s="70"/>
      <c r="D228" s="68"/>
      <c r="E228" s="68"/>
      <c r="F228" s="77"/>
      <c r="G228" s="147"/>
      <c r="H228" s="54" t="s">
        <v>238</v>
      </c>
      <c r="I228" s="54">
        <v>0</v>
      </c>
      <c r="J228" s="49">
        <v>6</v>
      </c>
      <c r="K228" s="156">
        <v>6</v>
      </c>
      <c r="L228" s="190"/>
    </row>
    <row r="229" spans="1:12" ht="38.25" customHeight="1">
      <c r="A229" s="182"/>
      <c r="B229" s="68"/>
      <c r="C229" s="68"/>
      <c r="D229" s="78" t="s">
        <v>15</v>
      </c>
      <c r="E229" s="78"/>
      <c r="F229" s="39">
        <v>678450</v>
      </c>
      <c r="G229" s="130">
        <v>237331.66</v>
      </c>
      <c r="H229" s="56"/>
      <c r="I229" s="56"/>
      <c r="J229" s="50"/>
      <c r="K229" s="158"/>
      <c r="L229" s="183"/>
    </row>
    <row r="230" spans="1:12" ht="84" customHeight="1">
      <c r="A230" s="184" t="s">
        <v>9</v>
      </c>
      <c r="B230" s="65" t="s">
        <v>113</v>
      </c>
      <c r="C230" s="65" t="s">
        <v>185</v>
      </c>
      <c r="D230" s="67" t="s">
        <v>186</v>
      </c>
      <c r="E230" s="67" t="s">
        <v>174</v>
      </c>
      <c r="F230" s="75">
        <v>1238000</v>
      </c>
      <c r="G230" s="145">
        <f t="shared" ref="G230" si="34">G232+G233</f>
        <v>68737.84</v>
      </c>
      <c r="H230" s="27" t="s">
        <v>112</v>
      </c>
      <c r="I230" s="24">
        <v>30</v>
      </c>
      <c r="J230" s="34">
        <v>30</v>
      </c>
      <c r="K230" s="154">
        <v>24</v>
      </c>
      <c r="L230" s="185" t="s">
        <v>281</v>
      </c>
    </row>
    <row r="231" spans="1:12" ht="24.75" customHeight="1">
      <c r="A231" s="184"/>
      <c r="B231" s="65"/>
      <c r="C231" s="65"/>
      <c r="D231" s="68"/>
      <c r="E231" s="68"/>
      <c r="F231" s="77"/>
      <c r="G231" s="147"/>
      <c r="H231" s="60" t="s">
        <v>187</v>
      </c>
      <c r="I231" s="54">
        <v>5</v>
      </c>
      <c r="J231" s="49">
        <v>5</v>
      </c>
      <c r="K231" s="156">
        <v>1</v>
      </c>
      <c r="L231" s="185"/>
    </row>
    <row r="232" spans="1:12" ht="25.8" customHeight="1">
      <c r="A232" s="184"/>
      <c r="B232" s="65"/>
      <c r="C232" s="67"/>
      <c r="D232" s="66" t="s">
        <v>8</v>
      </c>
      <c r="E232" s="69"/>
      <c r="F232" s="39">
        <v>28000</v>
      </c>
      <c r="G232" s="130">
        <v>13616.86</v>
      </c>
      <c r="H232" s="61"/>
      <c r="I232" s="55"/>
      <c r="J232" s="51"/>
      <c r="K232" s="159"/>
      <c r="L232" s="185"/>
    </row>
    <row r="233" spans="1:12" ht="24" customHeight="1">
      <c r="A233" s="184"/>
      <c r="B233" s="65"/>
      <c r="C233" s="67"/>
      <c r="D233" s="80" t="s">
        <v>15</v>
      </c>
      <c r="E233" s="78"/>
      <c r="F233" s="39">
        <v>1210000</v>
      </c>
      <c r="G233" s="130">
        <v>55120.98</v>
      </c>
      <c r="H233" s="62"/>
      <c r="I233" s="56"/>
      <c r="J233" s="50"/>
      <c r="K233" s="158"/>
      <c r="L233" s="185"/>
    </row>
    <row r="234" spans="1:12" ht="111.6" customHeight="1">
      <c r="A234" s="184" t="s">
        <v>9</v>
      </c>
      <c r="B234" s="66" t="s">
        <v>113</v>
      </c>
      <c r="C234" s="67" t="s">
        <v>211</v>
      </c>
      <c r="D234" s="20" t="s">
        <v>212</v>
      </c>
      <c r="E234" s="32" t="s">
        <v>213</v>
      </c>
      <c r="F234" s="36">
        <v>1910000</v>
      </c>
      <c r="G234" s="132">
        <f t="shared" ref="G234" si="35">SUM(G235:G236)</f>
        <v>0</v>
      </c>
      <c r="H234" s="79" t="s">
        <v>239</v>
      </c>
      <c r="I234" s="48">
        <v>0</v>
      </c>
      <c r="J234" s="47">
        <v>1788.84</v>
      </c>
      <c r="K234" s="148">
        <v>0</v>
      </c>
      <c r="L234" s="185" t="s">
        <v>281</v>
      </c>
    </row>
    <row r="235" spans="1:12" ht="16.95" customHeight="1">
      <c r="A235" s="184"/>
      <c r="B235" s="66"/>
      <c r="C235" s="70"/>
      <c r="D235" s="128" t="s">
        <v>8</v>
      </c>
      <c r="E235" s="69"/>
      <c r="F235" s="39">
        <v>23000</v>
      </c>
      <c r="G235" s="130">
        <v>0</v>
      </c>
      <c r="H235" s="79"/>
      <c r="I235" s="48"/>
      <c r="J235" s="47"/>
      <c r="K235" s="148"/>
      <c r="L235" s="185"/>
    </row>
    <row r="236" spans="1:12">
      <c r="A236" s="184"/>
      <c r="B236" s="66"/>
      <c r="C236" s="68"/>
      <c r="D236" s="74" t="s">
        <v>15</v>
      </c>
      <c r="E236" s="78"/>
      <c r="F236" s="39">
        <v>1887000</v>
      </c>
      <c r="G236" s="130">
        <v>0</v>
      </c>
      <c r="H236" s="79"/>
      <c r="I236" s="48"/>
      <c r="J236" s="47"/>
      <c r="K236" s="148"/>
      <c r="L236" s="185"/>
    </row>
    <row r="237" spans="1:12" ht="109.5" customHeight="1">
      <c r="A237" s="184" t="s">
        <v>9</v>
      </c>
      <c r="B237" s="65" t="s">
        <v>113</v>
      </c>
      <c r="C237" s="65" t="s">
        <v>175</v>
      </c>
      <c r="D237" s="20" t="s">
        <v>186</v>
      </c>
      <c r="E237" s="20" t="s">
        <v>176</v>
      </c>
      <c r="F237" s="36">
        <v>24000</v>
      </c>
      <c r="G237" s="132">
        <f>SUM(G238:G238)</f>
        <v>0</v>
      </c>
      <c r="H237" s="79" t="s">
        <v>240</v>
      </c>
      <c r="I237" s="48">
        <v>0</v>
      </c>
      <c r="J237" s="47">
        <v>30</v>
      </c>
      <c r="K237" s="148">
        <v>30</v>
      </c>
      <c r="L237" s="185" t="s">
        <v>281</v>
      </c>
    </row>
    <row r="238" spans="1:12">
      <c r="A238" s="184"/>
      <c r="B238" s="65"/>
      <c r="C238" s="65"/>
      <c r="D238" s="78" t="s">
        <v>193</v>
      </c>
      <c r="E238" s="78"/>
      <c r="F238" s="39">
        <v>24000</v>
      </c>
      <c r="G238" s="130">
        <v>0</v>
      </c>
      <c r="H238" s="79"/>
      <c r="I238" s="48"/>
      <c r="J238" s="47"/>
      <c r="K238" s="148"/>
      <c r="L238" s="185"/>
    </row>
    <row r="239" spans="1:12" ht="114" customHeight="1">
      <c r="A239" s="184" t="s">
        <v>9</v>
      </c>
      <c r="B239" s="65" t="s">
        <v>113</v>
      </c>
      <c r="C239" s="65" t="s">
        <v>177</v>
      </c>
      <c r="D239" s="20" t="s">
        <v>186</v>
      </c>
      <c r="E239" s="20" t="s">
        <v>178</v>
      </c>
      <c r="F239" s="36">
        <v>21000</v>
      </c>
      <c r="G239" s="132">
        <f>SUM(G240:G240)</f>
        <v>20832.72</v>
      </c>
      <c r="H239" s="79" t="s">
        <v>188</v>
      </c>
      <c r="I239" s="48">
        <v>60</v>
      </c>
      <c r="J239" s="47">
        <v>60</v>
      </c>
      <c r="K239" s="148">
        <v>60</v>
      </c>
      <c r="L239" s="185" t="s">
        <v>281</v>
      </c>
    </row>
    <row r="240" spans="1:12">
      <c r="A240" s="184"/>
      <c r="B240" s="65"/>
      <c r="C240" s="65"/>
      <c r="D240" s="78" t="s">
        <v>193</v>
      </c>
      <c r="E240" s="78"/>
      <c r="F240" s="39">
        <v>21000</v>
      </c>
      <c r="G240" s="130">
        <v>20832.72</v>
      </c>
      <c r="H240" s="79"/>
      <c r="I240" s="48"/>
      <c r="J240" s="47"/>
      <c r="K240" s="148"/>
      <c r="L240" s="185"/>
    </row>
    <row r="241" spans="1:16" ht="111" customHeight="1">
      <c r="A241" s="184" t="s">
        <v>9</v>
      </c>
      <c r="B241" s="65" t="s">
        <v>113</v>
      </c>
      <c r="C241" s="65" t="s">
        <v>179</v>
      </c>
      <c r="D241" s="20" t="s">
        <v>186</v>
      </c>
      <c r="E241" s="20" t="s">
        <v>180</v>
      </c>
      <c r="F241" s="36">
        <v>8700</v>
      </c>
      <c r="G241" s="132">
        <f>SUM(G242:G242)</f>
        <v>0</v>
      </c>
      <c r="H241" s="35" t="s">
        <v>245</v>
      </c>
      <c r="I241" s="46">
        <v>0</v>
      </c>
      <c r="J241" s="28">
        <v>87</v>
      </c>
      <c r="K241" s="152">
        <v>196</v>
      </c>
      <c r="L241" s="185" t="s">
        <v>281</v>
      </c>
    </row>
    <row r="242" spans="1:16" ht="27.6">
      <c r="A242" s="184"/>
      <c r="B242" s="65"/>
      <c r="C242" s="65"/>
      <c r="D242" s="78" t="s">
        <v>15</v>
      </c>
      <c r="E242" s="78"/>
      <c r="F242" s="39">
        <v>8700</v>
      </c>
      <c r="G242" s="130">
        <v>0</v>
      </c>
      <c r="H242" s="35" t="s">
        <v>241</v>
      </c>
      <c r="I242" s="46">
        <v>0</v>
      </c>
      <c r="J242" s="28">
        <v>60</v>
      </c>
      <c r="K242" s="152">
        <v>65</v>
      </c>
      <c r="L242" s="185"/>
    </row>
    <row r="243" spans="1:16" ht="106.5" customHeight="1">
      <c r="A243" s="184" t="s">
        <v>9</v>
      </c>
      <c r="B243" s="66" t="s">
        <v>113</v>
      </c>
      <c r="C243" s="67" t="s">
        <v>214</v>
      </c>
      <c r="D243" s="20" t="s">
        <v>212</v>
      </c>
      <c r="E243" s="29" t="s">
        <v>215</v>
      </c>
      <c r="F243" s="36">
        <v>490000</v>
      </c>
      <c r="G243" s="132">
        <f t="shared" ref="G243" si="36">G244+G245</f>
        <v>0</v>
      </c>
      <c r="H243" s="54" t="s">
        <v>239</v>
      </c>
      <c r="I243" s="54">
        <v>0</v>
      </c>
      <c r="J243" s="49">
        <v>78.87</v>
      </c>
      <c r="K243" s="156">
        <v>0</v>
      </c>
      <c r="L243" s="188" t="s">
        <v>281</v>
      </c>
    </row>
    <row r="244" spans="1:16" ht="20.25" customHeight="1">
      <c r="A244" s="184"/>
      <c r="B244" s="66"/>
      <c r="C244" s="70"/>
      <c r="D244" s="73" t="s">
        <v>8</v>
      </c>
      <c r="E244" s="74"/>
      <c r="F244" s="39">
        <v>53000</v>
      </c>
      <c r="G244" s="130">
        <v>0</v>
      </c>
      <c r="H244" s="55"/>
      <c r="I244" s="55"/>
      <c r="J244" s="51"/>
      <c r="K244" s="159"/>
      <c r="L244" s="190"/>
    </row>
    <row r="245" spans="1:16">
      <c r="A245" s="184"/>
      <c r="B245" s="66"/>
      <c r="C245" s="70"/>
      <c r="D245" s="73" t="s">
        <v>15</v>
      </c>
      <c r="E245" s="74"/>
      <c r="F245" s="39">
        <v>437000</v>
      </c>
      <c r="G245" s="130">
        <v>0</v>
      </c>
      <c r="H245" s="56"/>
      <c r="I245" s="56"/>
      <c r="J245" s="50"/>
      <c r="K245" s="158"/>
      <c r="L245" s="183"/>
    </row>
    <row r="246" spans="1:16" ht="77.25" customHeight="1">
      <c r="A246" s="184" t="s">
        <v>9</v>
      </c>
      <c r="B246" s="66" t="s">
        <v>113</v>
      </c>
      <c r="C246" s="67" t="s">
        <v>216</v>
      </c>
      <c r="D246" s="20" t="s">
        <v>212</v>
      </c>
      <c r="E246" s="29" t="s">
        <v>227</v>
      </c>
      <c r="F246" s="36">
        <v>490000</v>
      </c>
      <c r="G246" s="132">
        <f t="shared" ref="G246" si="37">G247+G248</f>
        <v>0</v>
      </c>
      <c r="H246" s="54" t="s">
        <v>239</v>
      </c>
      <c r="I246" s="54">
        <v>0</v>
      </c>
      <c r="J246" s="49">
        <v>69.92</v>
      </c>
      <c r="K246" s="156">
        <v>0</v>
      </c>
      <c r="L246" s="188" t="s">
        <v>281</v>
      </c>
    </row>
    <row r="247" spans="1:16">
      <c r="A247" s="184"/>
      <c r="B247" s="66"/>
      <c r="C247" s="70"/>
      <c r="D247" s="73" t="s">
        <v>8</v>
      </c>
      <c r="E247" s="74"/>
      <c r="F247" s="39">
        <v>53000</v>
      </c>
      <c r="G247" s="130">
        <v>0</v>
      </c>
      <c r="H247" s="55"/>
      <c r="I247" s="55"/>
      <c r="J247" s="51"/>
      <c r="K247" s="159"/>
      <c r="L247" s="190"/>
    </row>
    <row r="248" spans="1:16">
      <c r="A248" s="184"/>
      <c r="B248" s="66"/>
      <c r="C248" s="70"/>
      <c r="D248" s="73" t="s">
        <v>15</v>
      </c>
      <c r="E248" s="74"/>
      <c r="F248" s="39">
        <v>437000</v>
      </c>
      <c r="G248" s="130">
        <v>0</v>
      </c>
      <c r="H248" s="56"/>
      <c r="I248" s="56"/>
      <c r="J248" s="50"/>
      <c r="K248" s="158"/>
      <c r="L248" s="183"/>
    </row>
    <row r="249" spans="1:16" ht="111" customHeight="1">
      <c r="A249" s="184" t="s">
        <v>9</v>
      </c>
      <c r="B249" s="66" t="s">
        <v>113</v>
      </c>
      <c r="C249" s="70" t="s">
        <v>217</v>
      </c>
      <c r="D249" s="4" t="s">
        <v>218</v>
      </c>
      <c r="E249" s="29" t="s">
        <v>219</v>
      </c>
      <c r="F249" s="36">
        <v>275000</v>
      </c>
      <c r="G249" s="132">
        <f t="shared" ref="G249" si="38">G250</f>
        <v>223152.92</v>
      </c>
      <c r="H249" s="54" t="s">
        <v>242</v>
      </c>
      <c r="I249" s="54">
        <v>0</v>
      </c>
      <c r="J249" s="49">
        <v>408</v>
      </c>
      <c r="K249" s="156">
        <v>408</v>
      </c>
      <c r="L249" s="185" t="s">
        <v>281</v>
      </c>
      <c r="P249" s="17"/>
    </row>
    <row r="250" spans="1:16">
      <c r="A250" s="184"/>
      <c r="B250" s="66"/>
      <c r="C250" s="68"/>
      <c r="D250" s="71" t="s">
        <v>15</v>
      </c>
      <c r="E250" s="72"/>
      <c r="F250" s="39">
        <v>275000</v>
      </c>
      <c r="G250" s="130">
        <v>223152.92</v>
      </c>
      <c r="H250" s="56"/>
      <c r="I250" s="56"/>
      <c r="J250" s="50"/>
      <c r="K250" s="158"/>
      <c r="L250" s="185"/>
      <c r="P250" s="17"/>
    </row>
    <row r="251" spans="1:16" ht="66" customHeight="1">
      <c r="A251" s="184" t="s">
        <v>9</v>
      </c>
      <c r="B251" s="66" t="s">
        <v>113</v>
      </c>
      <c r="C251" s="70" t="s">
        <v>217</v>
      </c>
      <c r="D251" s="4" t="s">
        <v>218</v>
      </c>
      <c r="E251" s="29" t="s">
        <v>269</v>
      </c>
      <c r="F251" s="36">
        <v>116000</v>
      </c>
      <c r="G251" s="132">
        <f t="shared" ref="G251" si="39">G252</f>
        <v>0</v>
      </c>
      <c r="H251" s="54" t="s">
        <v>242</v>
      </c>
      <c r="I251" s="54">
        <v>0</v>
      </c>
      <c r="J251" s="54">
        <v>408</v>
      </c>
      <c r="K251" s="149">
        <v>0</v>
      </c>
      <c r="L251" s="185" t="s">
        <v>281</v>
      </c>
    </row>
    <row r="252" spans="1:16">
      <c r="A252" s="184"/>
      <c r="B252" s="66"/>
      <c r="C252" s="68"/>
      <c r="D252" s="73" t="s">
        <v>15</v>
      </c>
      <c r="E252" s="74"/>
      <c r="F252" s="39">
        <v>116000</v>
      </c>
      <c r="G252" s="130">
        <v>0</v>
      </c>
      <c r="H252" s="56"/>
      <c r="I252" s="56"/>
      <c r="J252" s="56"/>
      <c r="K252" s="151"/>
      <c r="L252" s="185"/>
    </row>
    <row r="253" spans="1:16" ht="138.75" customHeight="1">
      <c r="A253" s="199" t="s">
        <v>16</v>
      </c>
      <c r="B253" s="67" t="s">
        <v>30</v>
      </c>
      <c r="C253" s="67" t="s">
        <v>220</v>
      </c>
      <c r="D253" s="33" t="s">
        <v>119</v>
      </c>
      <c r="E253" s="26" t="s">
        <v>221</v>
      </c>
      <c r="F253" s="36">
        <v>0</v>
      </c>
      <c r="G253" s="132">
        <f t="shared" ref="G253" si="40">G254+G255</f>
        <v>0</v>
      </c>
      <c r="H253" s="54" t="s">
        <v>243</v>
      </c>
      <c r="I253" s="54">
        <v>0</v>
      </c>
      <c r="J253" s="49">
        <v>0</v>
      </c>
      <c r="K253" s="156">
        <v>0</v>
      </c>
      <c r="L253" s="188" t="s">
        <v>281</v>
      </c>
    </row>
    <row r="254" spans="1:16" ht="21.75" customHeight="1">
      <c r="A254" s="199"/>
      <c r="B254" s="70"/>
      <c r="C254" s="70"/>
      <c r="D254" s="66" t="s">
        <v>8</v>
      </c>
      <c r="E254" s="69"/>
      <c r="F254" s="39">
        <v>0</v>
      </c>
      <c r="G254" s="130">
        <v>0</v>
      </c>
      <c r="H254" s="55"/>
      <c r="I254" s="55"/>
      <c r="J254" s="51"/>
      <c r="K254" s="159"/>
      <c r="L254" s="190"/>
    </row>
    <row r="255" spans="1:16">
      <c r="A255" s="199"/>
      <c r="B255" s="68"/>
      <c r="C255" s="68"/>
      <c r="D255" s="66" t="s">
        <v>15</v>
      </c>
      <c r="E255" s="69"/>
      <c r="F255" s="39">
        <v>0</v>
      </c>
      <c r="G255" s="130">
        <v>0</v>
      </c>
      <c r="H255" s="56"/>
      <c r="I255" s="56"/>
      <c r="J255" s="50"/>
      <c r="K255" s="158"/>
      <c r="L255" s="183"/>
    </row>
    <row r="256" spans="1:16" ht="101.25" customHeight="1">
      <c r="A256" s="184" t="s">
        <v>9</v>
      </c>
      <c r="B256" s="66" t="s">
        <v>113</v>
      </c>
      <c r="C256" s="67" t="s">
        <v>222</v>
      </c>
      <c r="D256" s="4" t="s">
        <v>218</v>
      </c>
      <c r="E256" s="32" t="s">
        <v>223</v>
      </c>
      <c r="F256" s="36">
        <v>188000</v>
      </c>
      <c r="G256" s="132">
        <f t="shared" ref="G256" si="41">G257</f>
        <v>0</v>
      </c>
      <c r="H256" s="54" t="s">
        <v>244</v>
      </c>
      <c r="I256" s="54">
        <v>0</v>
      </c>
      <c r="J256" s="49">
        <v>2</v>
      </c>
      <c r="K256" s="156">
        <v>0</v>
      </c>
      <c r="L256" s="188" t="s">
        <v>281</v>
      </c>
    </row>
    <row r="257" spans="1:12">
      <c r="A257" s="184"/>
      <c r="B257" s="66"/>
      <c r="C257" s="68"/>
      <c r="D257" s="66" t="s">
        <v>15</v>
      </c>
      <c r="E257" s="69"/>
      <c r="F257" s="39">
        <v>188000</v>
      </c>
      <c r="G257" s="130">
        <v>0</v>
      </c>
      <c r="H257" s="56"/>
      <c r="I257" s="56"/>
      <c r="J257" s="50"/>
      <c r="K257" s="158"/>
      <c r="L257" s="183"/>
    </row>
    <row r="258" spans="1:12" ht="125.25" customHeight="1">
      <c r="A258" s="184" t="s">
        <v>122</v>
      </c>
      <c r="B258" s="65" t="s">
        <v>123</v>
      </c>
      <c r="C258" s="65" t="s">
        <v>124</v>
      </c>
      <c r="D258" s="20" t="s">
        <v>125</v>
      </c>
      <c r="E258" s="20" t="s">
        <v>126</v>
      </c>
      <c r="F258" s="41">
        <v>300000</v>
      </c>
      <c r="G258" s="134">
        <v>100000</v>
      </c>
      <c r="H258" s="79" t="s">
        <v>158</v>
      </c>
      <c r="I258" s="48">
        <v>15</v>
      </c>
      <c r="J258" s="48">
        <v>12</v>
      </c>
      <c r="K258" s="155">
        <v>3</v>
      </c>
      <c r="L258" s="185" t="s">
        <v>283</v>
      </c>
    </row>
    <row r="259" spans="1:12" ht="16.5" customHeight="1">
      <c r="A259" s="184"/>
      <c r="B259" s="65"/>
      <c r="C259" s="65"/>
      <c r="D259" s="78" t="s">
        <v>8</v>
      </c>
      <c r="E259" s="78"/>
      <c r="F259" s="39">
        <v>300000</v>
      </c>
      <c r="G259" s="130">
        <v>100000</v>
      </c>
      <c r="H259" s="79"/>
      <c r="I259" s="48"/>
      <c r="J259" s="48"/>
      <c r="K259" s="155"/>
      <c r="L259" s="185"/>
    </row>
    <row r="260" spans="1:12" ht="179.4">
      <c r="A260" s="184" t="s">
        <v>122</v>
      </c>
      <c r="B260" s="65" t="s">
        <v>123</v>
      </c>
      <c r="C260" s="65" t="s">
        <v>127</v>
      </c>
      <c r="D260" s="20" t="s">
        <v>128</v>
      </c>
      <c r="E260" s="20" t="s">
        <v>129</v>
      </c>
      <c r="F260" s="41">
        <v>500000</v>
      </c>
      <c r="G260" s="134">
        <v>500000</v>
      </c>
      <c r="H260" s="79" t="s">
        <v>158</v>
      </c>
      <c r="I260" s="48">
        <v>1</v>
      </c>
      <c r="J260" s="48">
        <v>1</v>
      </c>
      <c r="K260" s="155">
        <v>1</v>
      </c>
      <c r="L260" s="185" t="s">
        <v>283</v>
      </c>
    </row>
    <row r="261" spans="1:12">
      <c r="A261" s="184"/>
      <c r="B261" s="65"/>
      <c r="C261" s="65"/>
      <c r="D261" s="78" t="s">
        <v>8</v>
      </c>
      <c r="E261" s="78"/>
      <c r="F261" s="39">
        <v>500000</v>
      </c>
      <c r="G261" s="130">
        <v>500000</v>
      </c>
      <c r="H261" s="79"/>
      <c r="I261" s="48"/>
      <c r="J261" s="48"/>
      <c r="K261" s="155"/>
      <c r="L261" s="185"/>
    </row>
    <row r="262" spans="1:12" ht="151.80000000000001">
      <c r="A262" s="184" t="s">
        <v>130</v>
      </c>
      <c r="B262" s="65" t="s">
        <v>131</v>
      </c>
      <c r="C262" s="65" t="s">
        <v>132</v>
      </c>
      <c r="D262" s="20" t="s">
        <v>57</v>
      </c>
      <c r="E262" s="20" t="s">
        <v>133</v>
      </c>
      <c r="F262" s="41">
        <v>786464</v>
      </c>
      <c r="G262" s="134">
        <v>686160</v>
      </c>
      <c r="H262" s="79" t="s">
        <v>159</v>
      </c>
      <c r="I262" s="48">
        <v>2</v>
      </c>
      <c r="J262" s="48">
        <v>1</v>
      </c>
      <c r="K262" s="155">
        <v>1</v>
      </c>
      <c r="L262" s="185" t="s">
        <v>284</v>
      </c>
    </row>
    <row r="263" spans="1:12" ht="33.75" customHeight="1" thickBot="1">
      <c r="A263" s="200"/>
      <c r="B263" s="201"/>
      <c r="C263" s="201"/>
      <c r="D263" s="202" t="s">
        <v>194</v>
      </c>
      <c r="E263" s="202"/>
      <c r="F263" s="203">
        <v>786464</v>
      </c>
      <c r="G263" s="204">
        <v>686160</v>
      </c>
      <c r="H263" s="205"/>
      <c r="I263" s="206"/>
      <c r="J263" s="206"/>
      <c r="K263" s="207"/>
      <c r="L263" s="208"/>
    </row>
  </sheetData>
  <mergeCells count="933">
    <mergeCell ref="A241:A242"/>
    <mergeCell ref="B241:B242"/>
    <mergeCell ref="K2:K3"/>
    <mergeCell ref="A251:A252"/>
    <mergeCell ref="B251:B252"/>
    <mergeCell ref="C251:C252"/>
    <mergeCell ref="D252:E252"/>
    <mergeCell ref="H251:H252"/>
    <mergeCell ref="I251:I252"/>
    <mergeCell ref="J251:J252"/>
    <mergeCell ref="K251:K252"/>
    <mergeCell ref="A223:A224"/>
    <mergeCell ref="B223:B224"/>
    <mergeCell ref="C223:C224"/>
    <mergeCell ref="D224:E224"/>
    <mergeCell ref="H223:H224"/>
    <mergeCell ref="I223:I224"/>
    <mergeCell ref="J223:J224"/>
    <mergeCell ref="K237:K238"/>
    <mergeCell ref="D238:E238"/>
    <mergeCell ref="D242:E242"/>
    <mergeCell ref="A239:A240"/>
    <mergeCell ref="B239:B240"/>
    <mergeCell ref="C239:C240"/>
    <mergeCell ref="A234:A236"/>
    <mergeCell ref="B234:B236"/>
    <mergeCell ref="C207:C211"/>
    <mergeCell ref="B207:B211"/>
    <mergeCell ref="A207:A211"/>
    <mergeCell ref="D213:E213"/>
    <mergeCell ref="A212:A213"/>
    <mergeCell ref="B212:B213"/>
    <mergeCell ref="A214:A216"/>
    <mergeCell ref="D211:E211"/>
    <mergeCell ref="D207:D209"/>
    <mergeCell ref="E207:E209"/>
    <mergeCell ref="D236:E236"/>
    <mergeCell ref="D235:E235"/>
    <mergeCell ref="B214:B216"/>
    <mergeCell ref="C214:C216"/>
    <mergeCell ref="B225:B229"/>
    <mergeCell ref="A150:A151"/>
    <mergeCell ref="B150:B151"/>
    <mergeCell ref="C150:C151"/>
    <mergeCell ref="D151:E151"/>
    <mergeCell ref="H150:H151"/>
    <mergeCell ref="I150:I151"/>
    <mergeCell ref="J150:J151"/>
    <mergeCell ref="C221:C222"/>
    <mergeCell ref="D222:E222"/>
    <mergeCell ref="H221:H222"/>
    <mergeCell ref="I221:I222"/>
    <mergeCell ref="J221:J222"/>
    <mergeCell ref="F217:F218"/>
    <mergeCell ref="B152:B153"/>
    <mergeCell ref="C176:C179"/>
    <mergeCell ref="D185:D186"/>
    <mergeCell ref="E185:E186"/>
    <mergeCell ref="D180:D181"/>
    <mergeCell ref="E180:E181"/>
    <mergeCell ref="D159:E159"/>
    <mergeCell ref="D155:E155"/>
    <mergeCell ref="J177:J179"/>
    <mergeCell ref="H177:H179"/>
    <mergeCell ref="B198:B200"/>
    <mergeCell ref="I125:I126"/>
    <mergeCell ref="J125:J126"/>
    <mergeCell ref="K125:K126"/>
    <mergeCell ref="A127:A129"/>
    <mergeCell ref="J134:J135"/>
    <mergeCell ref="I140:I141"/>
    <mergeCell ref="A138:A139"/>
    <mergeCell ref="A145:A147"/>
    <mergeCell ref="D147:E147"/>
    <mergeCell ref="B127:B129"/>
    <mergeCell ref="C127:C129"/>
    <mergeCell ref="D128:E128"/>
    <mergeCell ref="D129:E129"/>
    <mergeCell ref="H127:H129"/>
    <mergeCell ref="I127:I129"/>
    <mergeCell ref="J145:J147"/>
    <mergeCell ref="J127:J129"/>
    <mergeCell ref="A136:A137"/>
    <mergeCell ref="C138:C139"/>
    <mergeCell ref="B140:B141"/>
    <mergeCell ref="D139:E139"/>
    <mergeCell ref="A130:A133"/>
    <mergeCell ref="A140:A141"/>
    <mergeCell ref="H145:H147"/>
    <mergeCell ref="I94:I95"/>
    <mergeCell ref="B70:B71"/>
    <mergeCell ref="B72:B79"/>
    <mergeCell ref="K82:K85"/>
    <mergeCell ref="D82:D83"/>
    <mergeCell ref="E82:E83"/>
    <mergeCell ref="K92:K93"/>
    <mergeCell ref="J92:J93"/>
    <mergeCell ref="E94:E98"/>
    <mergeCell ref="C92:C93"/>
    <mergeCell ref="J80:J81"/>
    <mergeCell ref="C88:C91"/>
    <mergeCell ref="K80:K81"/>
    <mergeCell ref="G94:G98"/>
    <mergeCell ref="K120:K121"/>
    <mergeCell ref="J120:J121"/>
    <mergeCell ref="K127:K129"/>
    <mergeCell ref="D132:E132"/>
    <mergeCell ref="J111:J112"/>
    <mergeCell ref="H96:H97"/>
    <mergeCell ref="I96:I97"/>
    <mergeCell ref="H101:H102"/>
    <mergeCell ref="I101:I102"/>
    <mergeCell ref="H98:H100"/>
    <mergeCell ref="D109:E109"/>
    <mergeCell ref="H105:H109"/>
    <mergeCell ref="I105:I109"/>
    <mergeCell ref="J105:J109"/>
    <mergeCell ref="K105:K109"/>
    <mergeCell ref="J96:J97"/>
    <mergeCell ref="D123:E123"/>
    <mergeCell ref="D124:E124"/>
    <mergeCell ref="H122:H124"/>
    <mergeCell ref="I122:I124"/>
    <mergeCell ref="J122:J124"/>
    <mergeCell ref="K122:K124"/>
    <mergeCell ref="D126:E126"/>
    <mergeCell ref="H125:H126"/>
    <mergeCell ref="I113:I114"/>
    <mergeCell ref="J113:J114"/>
    <mergeCell ref="J115:J117"/>
    <mergeCell ref="H115:H117"/>
    <mergeCell ref="I115:I117"/>
    <mergeCell ref="A105:A109"/>
    <mergeCell ref="K20:K21"/>
    <mergeCell ref="D28:E28"/>
    <mergeCell ref="D34:E34"/>
    <mergeCell ref="D39:E39"/>
    <mergeCell ref="D43:E43"/>
    <mergeCell ref="D46:E46"/>
    <mergeCell ref="D57:E57"/>
    <mergeCell ref="D66:E66"/>
    <mergeCell ref="D74:E74"/>
    <mergeCell ref="D78:E78"/>
    <mergeCell ref="D76:E76"/>
    <mergeCell ref="D99:E99"/>
    <mergeCell ref="D106:E106"/>
    <mergeCell ref="D26:E26"/>
    <mergeCell ref="D27:E27"/>
    <mergeCell ref="D38:E38"/>
    <mergeCell ref="D55:E55"/>
    <mergeCell ref="H59:H60"/>
    <mergeCell ref="I82:I85"/>
    <mergeCell ref="J82:J85"/>
    <mergeCell ref="C22:C23"/>
    <mergeCell ref="J41:J43"/>
    <mergeCell ref="A44:A46"/>
    <mergeCell ref="B44:B46"/>
    <mergeCell ref="C44:C46"/>
    <mergeCell ref="I44:I46"/>
    <mergeCell ref="C82:C85"/>
    <mergeCell ref="D84:E84"/>
    <mergeCell ref="D85:E85"/>
    <mergeCell ref="J68:J69"/>
    <mergeCell ref="J72:J79"/>
    <mergeCell ref="D60:E60"/>
    <mergeCell ref="D17:E17"/>
    <mergeCell ref="A15:A17"/>
    <mergeCell ref="B15:B17"/>
    <mergeCell ref="C15:C17"/>
    <mergeCell ref="A1:L1"/>
    <mergeCell ref="D184:E184"/>
    <mergeCell ref="D187:E187"/>
    <mergeCell ref="K162:K164"/>
    <mergeCell ref="I154:I156"/>
    <mergeCell ref="J154:J156"/>
    <mergeCell ref="C225:C229"/>
    <mergeCell ref="D225:D228"/>
    <mergeCell ref="E225:E228"/>
    <mergeCell ref="D220:E220"/>
    <mergeCell ref="F225:F228"/>
    <mergeCell ref="F207:F209"/>
    <mergeCell ref="D188:E188"/>
    <mergeCell ref="D189:D190"/>
    <mergeCell ref="E189:E190"/>
    <mergeCell ref="F189:F190"/>
    <mergeCell ref="D191:E191"/>
    <mergeCell ref="D192:E192"/>
    <mergeCell ref="D196:E196"/>
    <mergeCell ref="D199:E199"/>
    <mergeCell ref="D219:E219"/>
    <mergeCell ref="D205:E205"/>
    <mergeCell ref="D206:E206"/>
    <mergeCell ref="C198:C200"/>
    <mergeCell ref="K198:K200"/>
    <mergeCell ref="D216:E216"/>
    <mergeCell ref="D210:E210"/>
    <mergeCell ref="H212:H213"/>
    <mergeCell ref="H208:H211"/>
    <mergeCell ref="G230:G231"/>
    <mergeCell ref="K204:K206"/>
    <mergeCell ref="H152:H153"/>
    <mergeCell ref="H189:H192"/>
    <mergeCell ref="D178:E178"/>
    <mergeCell ref="J185:J188"/>
    <mergeCell ref="J152:J153"/>
    <mergeCell ref="I193:I197"/>
    <mergeCell ref="J193:J197"/>
    <mergeCell ref="D158:E158"/>
    <mergeCell ref="D153:E153"/>
    <mergeCell ref="H198:H200"/>
    <mergeCell ref="D195:E195"/>
    <mergeCell ref="D197:E197"/>
    <mergeCell ref="J165:J166"/>
    <mergeCell ref="K152:K153"/>
    <mergeCell ref="I162:I164"/>
    <mergeCell ref="J162:J164"/>
    <mergeCell ref="H162:H164"/>
    <mergeCell ref="D183:E183"/>
    <mergeCell ref="D163:E163"/>
    <mergeCell ref="D169:E169"/>
    <mergeCell ref="D171:E171"/>
    <mergeCell ref="D182:E182"/>
    <mergeCell ref="B120:B121"/>
    <mergeCell ref="C120:C121"/>
    <mergeCell ref="D121:E121"/>
    <mergeCell ref="C115:C119"/>
    <mergeCell ref="B138:B139"/>
    <mergeCell ref="B160:B161"/>
    <mergeCell ref="C162:C164"/>
    <mergeCell ref="C167:C172"/>
    <mergeCell ref="B173:B175"/>
    <mergeCell ref="C173:C175"/>
    <mergeCell ref="D175:E175"/>
    <mergeCell ref="C145:C147"/>
    <mergeCell ref="B136:B137"/>
    <mergeCell ref="C136:C137"/>
    <mergeCell ref="D149:E149"/>
    <mergeCell ref="B167:B172"/>
    <mergeCell ref="D115:D116"/>
    <mergeCell ref="A148:A149"/>
    <mergeCell ref="B148:B149"/>
    <mergeCell ref="C148:C149"/>
    <mergeCell ref="A103:A104"/>
    <mergeCell ref="C103:C104"/>
    <mergeCell ref="B101:B102"/>
    <mergeCell ref="C80:C81"/>
    <mergeCell ref="A63:A64"/>
    <mergeCell ref="C86:C87"/>
    <mergeCell ref="B110:B112"/>
    <mergeCell ref="C110:C112"/>
    <mergeCell ref="B105:B109"/>
    <mergeCell ref="C105:C109"/>
    <mergeCell ref="A120:A121"/>
    <mergeCell ref="B63:B64"/>
    <mergeCell ref="B65:B67"/>
    <mergeCell ref="A122:A124"/>
    <mergeCell ref="B122:B124"/>
    <mergeCell ref="C122:C124"/>
    <mergeCell ref="A125:A126"/>
    <mergeCell ref="B125:B126"/>
    <mergeCell ref="C125:C126"/>
    <mergeCell ref="A113:A114"/>
    <mergeCell ref="B113:B114"/>
    <mergeCell ref="A110:A112"/>
    <mergeCell ref="B103:B104"/>
    <mergeCell ref="A101:A102"/>
    <mergeCell ref="B80:B81"/>
    <mergeCell ref="A80:A81"/>
    <mergeCell ref="A72:A79"/>
    <mergeCell ref="B61:B62"/>
    <mergeCell ref="B47:B51"/>
    <mergeCell ref="A47:A51"/>
    <mergeCell ref="A61:A62"/>
    <mergeCell ref="B94:B100"/>
    <mergeCell ref="A82:A85"/>
    <mergeCell ref="A56:A58"/>
    <mergeCell ref="B56:B58"/>
    <mergeCell ref="A94:A100"/>
    <mergeCell ref="A88:A91"/>
    <mergeCell ref="I20:I21"/>
    <mergeCell ref="J20:J21"/>
    <mergeCell ref="A20:A21"/>
    <mergeCell ref="B20:B21"/>
    <mergeCell ref="C20:C21"/>
    <mergeCell ref="D21:E21"/>
    <mergeCell ref="A22:A23"/>
    <mergeCell ref="A86:A87"/>
    <mergeCell ref="B92:B93"/>
    <mergeCell ref="A92:A93"/>
    <mergeCell ref="A37:A40"/>
    <mergeCell ref="A65:A67"/>
    <mergeCell ref="B82:B85"/>
    <mergeCell ref="F82:F83"/>
    <mergeCell ref="C56:C58"/>
    <mergeCell ref="F24:F25"/>
    <mergeCell ref="H25:H30"/>
    <mergeCell ref="I25:I30"/>
    <mergeCell ref="A59:A60"/>
    <mergeCell ref="B59:B60"/>
    <mergeCell ref="I59:I60"/>
    <mergeCell ref="H80:H81"/>
    <mergeCell ref="I80:I81"/>
    <mergeCell ref="H72:H79"/>
    <mergeCell ref="I72:I79"/>
    <mergeCell ref="C31:C34"/>
    <mergeCell ref="A35:A36"/>
    <mergeCell ref="C35:C36"/>
    <mergeCell ref="G72:G73"/>
    <mergeCell ref="G82:G83"/>
    <mergeCell ref="D29:E29"/>
    <mergeCell ref="J94:J95"/>
    <mergeCell ref="H94:H95"/>
    <mergeCell ref="A160:A161"/>
    <mergeCell ref="C160:C161"/>
    <mergeCell ref="B86:B87"/>
    <mergeCell ref="B115:B119"/>
    <mergeCell ref="B134:B135"/>
    <mergeCell ref="C134:C135"/>
    <mergeCell ref="A154:A156"/>
    <mergeCell ref="C154:C156"/>
    <mergeCell ref="B154:B156"/>
    <mergeCell ref="A142:A144"/>
    <mergeCell ref="B142:B144"/>
    <mergeCell ref="C142:C144"/>
    <mergeCell ref="C101:C102"/>
    <mergeCell ref="B88:B91"/>
    <mergeCell ref="B157:B159"/>
    <mergeCell ref="C157:C159"/>
    <mergeCell ref="C140:C141"/>
    <mergeCell ref="A152:A153"/>
    <mergeCell ref="C152:C153"/>
    <mergeCell ref="B145:B147"/>
    <mergeCell ref="A134:A135"/>
    <mergeCell ref="A115:A119"/>
    <mergeCell ref="K138:K139"/>
    <mergeCell ref="C61:C62"/>
    <mergeCell ref="C72:C79"/>
    <mergeCell ref="B130:B133"/>
    <mergeCell ref="C130:C133"/>
    <mergeCell ref="C113:C114"/>
    <mergeCell ref="B165:B166"/>
    <mergeCell ref="F115:F116"/>
    <mergeCell ref="D141:E141"/>
    <mergeCell ref="D135:E135"/>
    <mergeCell ref="D143:E143"/>
    <mergeCell ref="D144:E144"/>
    <mergeCell ref="D161:E161"/>
    <mergeCell ref="D164:E164"/>
    <mergeCell ref="D110:D111"/>
    <mergeCell ref="D108:E108"/>
    <mergeCell ref="D104:E104"/>
    <mergeCell ref="D102:E102"/>
    <mergeCell ref="K165:K166"/>
    <mergeCell ref="K148:K149"/>
    <mergeCell ref="H165:H166"/>
    <mergeCell ref="K140:K141"/>
    <mergeCell ref="K142:K144"/>
    <mergeCell ref="K130:K133"/>
    <mergeCell ref="K167:K172"/>
    <mergeCell ref="D156:E156"/>
    <mergeCell ref="D173:D174"/>
    <mergeCell ref="E173:E174"/>
    <mergeCell ref="J167:J172"/>
    <mergeCell ref="K150:K151"/>
    <mergeCell ref="I148:I149"/>
    <mergeCell ref="J148:J149"/>
    <mergeCell ref="B31:B34"/>
    <mergeCell ref="D62:E62"/>
    <mergeCell ref="D58:E58"/>
    <mergeCell ref="F31:F32"/>
    <mergeCell ref="H32:H34"/>
    <mergeCell ref="I32:I34"/>
    <mergeCell ref="J32:J34"/>
    <mergeCell ref="J103:J104"/>
    <mergeCell ref="J101:J102"/>
    <mergeCell ref="H167:H172"/>
    <mergeCell ref="I167:I172"/>
    <mergeCell ref="H148:H149"/>
    <mergeCell ref="D170:E170"/>
    <mergeCell ref="D168:E168"/>
    <mergeCell ref="H173:H175"/>
    <mergeCell ref="I173:I175"/>
    <mergeCell ref="I177:I179"/>
    <mergeCell ref="D166:E166"/>
    <mergeCell ref="B35:B36"/>
    <mergeCell ref="D93:E93"/>
    <mergeCell ref="C94:C100"/>
    <mergeCell ref="J231:J233"/>
    <mergeCell ref="J234:J236"/>
    <mergeCell ref="I189:I192"/>
    <mergeCell ref="J189:J192"/>
    <mergeCell ref="I215:I216"/>
    <mergeCell ref="H185:H188"/>
    <mergeCell ref="I185:I188"/>
    <mergeCell ref="B185:B188"/>
    <mergeCell ref="C185:C188"/>
    <mergeCell ref="H142:H144"/>
    <mergeCell ref="I142:I144"/>
    <mergeCell ref="J142:J144"/>
    <mergeCell ref="J140:J141"/>
    <mergeCell ref="J130:J133"/>
    <mergeCell ref="I138:I139"/>
    <mergeCell ref="I130:I133"/>
    <mergeCell ref="H136:H137"/>
    <mergeCell ref="H130:H133"/>
    <mergeCell ref="H134:H135"/>
    <mergeCell ref="B260:B261"/>
    <mergeCell ref="B262:B263"/>
    <mergeCell ref="J246:J248"/>
    <mergeCell ref="J201:J203"/>
    <mergeCell ref="J204:J206"/>
    <mergeCell ref="I239:I240"/>
    <mergeCell ref="C241:C242"/>
    <mergeCell ref="B237:B238"/>
    <mergeCell ref="H237:H238"/>
    <mergeCell ref="J237:J238"/>
    <mergeCell ref="I237:I238"/>
    <mergeCell ref="H228:H229"/>
    <mergeCell ref="C234:C236"/>
    <mergeCell ref="J239:J240"/>
    <mergeCell ref="H201:H203"/>
    <mergeCell ref="C260:C261"/>
    <mergeCell ref="D261:E261"/>
    <mergeCell ref="C217:C220"/>
    <mergeCell ref="I201:I203"/>
    <mergeCell ref="C212:C213"/>
    <mergeCell ref="E230:E231"/>
    <mergeCell ref="J215:J216"/>
    <mergeCell ref="J212:J213"/>
    <mergeCell ref="J217:J220"/>
    <mergeCell ref="A262:A263"/>
    <mergeCell ref="C262:C263"/>
    <mergeCell ref="A260:A261"/>
    <mergeCell ref="D172:E172"/>
    <mergeCell ref="B189:B192"/>
    <mergeCell ref="C189:C192"/>
    <mergeCell ref="A176:A179"/>
    <mergeCell ref="B176:B179"/>
    <mergeCell ref="A201:A203"/>
    <mergeCell ref="B201:B203"/>
    <mergeCell ref="D200:E200"/>
    <mergeCell ref="C201:C203"/>
    <mergeCell ref="D202:E202"/>
    <mergeCell ref="D203:E203"/>
    <mergeCell ref="A180:A184"/>
    <mergeCell ref="D176:D177"/>
    <mergeCell ref="E176:E177"/>
    <mergeCell ref="A258:A259"/>
    <mergeCell ref="C258:C259"/>
    <mergeCell ref="A198:A200"/>
    <mergeCell ref="D263:E263"/>
    <mergeCell ref="A237:A238"/>
    <mergeCell ref="D259:E259"/>
    <mergeCell ref="B258:B259"/>
    <mergeCell ref="K256:K257"/>
    <mergeCell ref="H249:H250"/>
    <mergeCell ref="I249:I250"/>
    <mergeCell ref="J249:J250"/>
    <mergeCell ref="K249:K250"/>
    <mergeCell ref="J260:J261"/>
    <mergeCell ref="H262:H263"/>
    <mergeCell ref="I262:I263"/>
    <mergeCell ref="J262:J263"/>
    <mergeCell ref="J256:J257"/>
    <mergeCell ref="I253:I255"/>
    <mergeCell ref="J253:J255"/>
    <mergeCell ref="K262:K263"/>
    <mergeCell ref="H260:H261"/>
    <mergeCell ref="I260:I261"/>
    <mergeCell ref="K260:K261"/>
    <mergeCell ref="J258:J259"/>
    <mergeCell ref="K258:K259"/>
    <mergeCell ref="K253:K255"/>
    <mergeCell ref="H258:H259"/>
    <mergeCell ref="I258:I259"/>
    <mergeCell ref="D232:E232"/>
    <mergeCell ref="D229:E229"/>
    <mergeCell ref="C237:C238"/>
    <mergeCell ref="C243:C245"/>
    <mergeCell ref="D245:E245"/>
    <mergeCell ref="D244:E244"/>
    <mergeCell ref="H217:H220"/>
    <mergeCell ref="I217:I220"/>
    <mergeCell ref="D217:D218"/>
    <mergeCell ref="E217:E218"/>
    <mergeCell ref="C230:C233"/>
    <mergeCell ref="H256:H257"/>
    <mergeCell ref="I256:I257"/>
    <mergeCell ref="I231:I233"/>
    <mergeCell ref="I234:I236"/>
    <mergeCell ref="H239:H240"/>
    <mergeCell ref="F230:F231"/>
    <mergeCell ref="H231:H233"/>
    <mergeCell ref="D77:E77"/>
    <mergeCell ref="D79:E79"/>
    <mergeCell ref="D72:D73"/>
    <mergeCell ref="F94:F98"/>
    <mergeCell ref="F72:F73"/>
    <mergeCell ref="D81:E81"/>
    <mergeCell ref="I134:I135"/>
    <mergeCell ref="H140:H141"/>
    <mergeCell ref="J138:J139"/>
    <mergeCell ref="H138:H139"/>
    <mergeCell ref="J136:J137"/>
    <mergeCell ref="D87:E87"/>
    <mergeCell ref="D89:E89"/>
    <mergeCell ref="H86:H87"/>
    <mergeCell ref="I86:I87"/>
    <mergeCell ref="J86:J87"/>
    <mergeCell ref="D90:E90"/>
    <mergeCell ref="D91:E91"/>
    <mergeCell ref="H88:H91"/>
    <mergeCell ref="I88:I91"/>
    <mergeCell ref="J88:J91"/>
    <mergeCell ref="I98:I100"/>
    <mergeCell ref="J98:J100"/>
    <mergeCell ref="D94:D98"/>
    <mergeCell ref="D146:E146"/>
    <mergeCell ref="H103:H104"/>
    <mergeCell ref="I103:I104"/>
    <mergeCell ref="J118:J119"/>
    <mergeCell ref="H120:H121"/>
    <mergeCell ref="I120:I121"/>
    <mergeCell ref="H111:H112"/>
    <mergeCell ref="I111:I112"/>
    <mergeCell ref="E110:E111"/>
    <mergeCell ref="D112:E112"/>
    <mergeCell ref="D107:E107"/>
    <mergeCell ref="F110:F111"/>
    <mergeCell ref="H113:H114"/>
    <mergeCell ref="G110:G111"/>
    <mergeCell ref="G115:G116"/>
    <mergeCell ref="E115:E116"/>
    <mergeCell ref="D114:E114"/>
    <mergeCell ref="D117:E117"/>
    <mergeCell ref="D119:E119"/>
    <mergeCell ref="D118:E118"/>
    <mergeCell ref="D131:E131"/>
    <mergeCell ref="D133:E133"/>
    <mergeCell ref="I118:I119"/>
    <mergeCell ref="I136:I137"/>
    <mergeCell ref="H118:H119"/>
    <mergeCell ref="D67:E67"/>
    <mergeCell ref="A70:A71"/>
    <mergeCell ref="C70:C71"/>
    <mergeCell ref="K70:K71"/>
    <mergeCell ref="D71:E71"/>
    <mergeCell ref="H70:H71"/>
    <mergeCell ref="H65:H67"/>
    <mergeCell ref="I65:I67"/>
    <mergeCell ref="J65:J67"/>
    <mergeCell ref="I70:I71"/>
    <mergeCell ref="J70:J71"/>
    <mergeCell ref="K68:K69"/>
    <mergeCell ref="A68:A69"/>
    <mergeCell ref="H68:H69"/>
    <mergeCell ref="I68:I69"/>
    <mergeCell ref="C65:C67"/>
    <mergeCell ref="B68:B69"/>
    <mergeCell ref="C68:C69"/>
    <mergeCell ref="D69:E69"/>
    <mergeCell ref="K72:K79"/>
    <mergeCell ref="D75:E75"/>
    <mergeCell ref="E72:E73"/>
    <mergeCell ref="D100:E100"/>
    <mergeCell ref="D64:E64"/>
    <mergeCell ref="B52:B53"/>
    <mergeCell ref="A52:A53"/>
    <mergeCell ref="K52:K53"/>
    <mergeCell ref="H52:H53"/>
    <mergeCell ref="I52:I53"/>
    <mergeCell ref="J52:J53"/>
    <mergeCell ref="H63:H64"/>
    <mergeCell ref="I63:I64"/>
    <mergeCell ref="J63:J64"/>
    <mergeCell ref="A54:A55"/>
    <mergeCell ref="B54:B55"/>
    <mergeCell ref="C54:C55"/>
    <mergeCell ref="H54:H55"/>
    <mergeCell ref="I54:I55"/>
    <mergeCell ref="K54:K55"/>
    <mergeCell ref="I61:I62"/>
    <mergeCell ref="K61:K62"/>
    <mergeCell ref="C52:C53"/>
    <mergeCell ref="I57:I58"/>
    <mergeCell ref="J57:J58"/>
    <mergeCell ref="J59:J60"/>
    <mergeCell ref="C59:C60"/>
    <mergeCell ref="C63:C64"/>
    <mergeCell ref="A31:A34"/>
    <mergeCell ref="C37:C40"/>
    <mergeCell ref="B37:B40"/>
    <mergeCell ref="K18:K19"/>
    <mergeCell ref="D31:D32"/>
    <mergeCell ref="E31:E32"/>
    <mergeCell ref="J37:J40"/>
    <mergeCell ref="J61:J62"/>
    <mergeCell ref="K44:K46"/>
    <mergeCell ref="D45:E45"/>
    <mergeCell ref="C47:C51"/>
    <mergeCell ref="D51:E51"/>
    <mergeCell ref="J44:J46"/>
    <mergeCell ref="H44:H46"/>
    <mergeCell ref="D47:D48"/>
    <mergeCell ref="E47:E48"/>
    <mergeCell ref="J48:J51"/>
    <mergeCell ref="F47:F48"/>
    <mergeCell ref="H48:H51"/>
    <mergeCell ref="I48:I51"/>
    <mergeCell ref="D49:E49"/>
    <mergeCell ref="D50:E50"/>
    <mergeCell ref="K63:K64"/>
    <mergeCell ref="D36:E36"/>
    <mergeCell ref="H35:H36"/>
    <mergeCell ref="I35:I36"/>
    <mergeCell ref="J35:J36"/>
    <mergeCell ref="H37:H40"/>
    <mergeCell ref="I37:I40"/>
    <mergeCell ref="B13:B14"/>
    <mergeCell ref="A10:A12"/>
    <mergeCell ref="C10:C12"/>
    <mergeCell ref="D10:D11"/>
    <mergeCell ref="E10:E11"/>
    <mergeCell ref="D30:E30"/>
    <mergeCell ref="J18:J19"/>
    <mergeCell ref="H22:H23"/>
    <mergeCell ref="I22:I23"/>
    <mergeCell ref="J22:J23"/>
    <mergeCell ref="J25:J30"/>
    <mergeCell ref="I15:I17"/>
    <mergeCell ref="J15:J17"/>
    <mergeCell ref="H10:H12"/>
    <mergeCell ref="B18:B19"/>
    <mergeCell ref="B24:B30"/>
    <mergeCell ref="B22:B23"/>
    <mergeCell ref="H20:H21"/>
    <mergeCell ref="H15:H17"/>
    <mergeCell ref="J54:J55"/>
    <mergeCell ref="D16:E16"/>
    <mergeCell ref="C18:C19"/>
    <mergeCell ref="K8:K9"/>
    <mergeCell ref="K13:K14"/>
    <mergeCell ref="D14:E14"/>
    <mergeCell ref="H13:H14"/>
    <mergeCell ref="I13:I14"/>
    <mergeCell ref="J13:J14"/>
    <mergeCell ref="K15:K17"/>
    <mergeCell ref="D53:E53"/>
    <mergeCell ref="D33:E33"/>
    <mergeCell ref="J8:J9"/>
    <mergeCell ref="I8:I9"/>
    <mergeCell ref="K22:K23"/>
    <mergeCell ref="D23:E23"/>
    <mergeCell ref="C24:C30"/>
    <mergeCell ref="D24:D25"/>
    <mergeCell ref="E24:E25"/>
    <mergeCell ref="G24:G25"/>
    <mergeCell ref="G31:G32"/>
    <mergeCell ref="G47:G48"/>
    <mergeCell ref="K25:K30"/>
    <mergeCell ref="B2:B3"/>
    <mergeCell ref="A2:A3"/>
    <mergeCell ref="C2:C3"/>
    <mergeCell ref="E2:E3"/>
    <mergeCell ref="G2:G3"/>
    <mergeCell ref="F2:F3"/>
    <mergeCell ref="H2:H3"/>
    <mergeCell ref="H4:H7"/>
    <mergeCell ref="I4:I7"/>
    <mergeCell ref="B4:B7"/>
    <mergeCell ref="D6:E6"/>
    <mergeCell ref="A4:A7"/>
    <mergeCell ref="C4:C7"/>
    <mergeCell ref="L262:L263"/>
    <mergeCell ref="L260:L261"/>
    <mergeCell ref="L20:L21"/>
    <mergeCell ref="L127:L129"/>
    <mergeCell ref="L115:L119"/>
    <mergeCell ref="L105:L109"/>
    <mergeCell ref="L82:L85"/>
    <mergeCell ref="L92:L93"/>
    <mergeCell ref="L94:L100"/>
    <mergeCell ref="L150:L151"/>
    <mergeCell ref="L122:L124"/>
    <mergeCell ref="L125:L126"/>
    <mergeCell ref="K4:K7"/>
    <mergeCell ref="D5:E5"/>
    <mergeCell ref="D7:E7"/>
    <mergeCell ref="J4:J7"/>
    <mergeCell ref="I10:I12"/>
    <mergeCell ref="J10:J12"/>
    <mergeCell ref="B8:B9"/>
    <mergeCell ref="B10:B12"/>
    <mergeCell ref="F10:F11"/>
    <mergeCell ref="K10:K12"/>
    <mergeCell ref="H8:H9"/>
    <mergeCell ref="G10:G11"/>
    <mergeCell ref="A157:A159"/>
    <mergeCell ref="A8:A9"/>
    <mergeCell ref="C8:C9"/>
    <mergeCell ref="A24:A30"/>
    <mergeCell ref="A18:A19"/>
    <mergeCell ref="D19:E19"/>
    <mergeCell ref="H18:H19"/>
    <mergeCell ref="I18:I19"/>
    <mergeCell ref="D12:E12"/>
    <mergeCell ref="A13:A14"/>
    <mergeCell ref="C13:C14"/>
    <mergeCell ref="H92:H93"/>
    <mergeCell ref="I92:I93"/>
    <mergeCell ref="H82:H85"/>
    <mergeCell ref="A41:A43"/>
    <mergeCell ref="B41:B43"/>
    <mergeCell ref="C41:C43"/>
    <mergeCell ref="H41:H43"/>
    <mergeCell ref="I41:I43"/>
    <mergeCell ref="D9:E9"/>
    <mergeCell ref="D40:E40"/>
    <mergeCell ref="D42:E42"/>
    <mergeCell ref="H61:H62"/>
    <mergeCell ref="H57:H58"/>
    <mergeCell ref="A165:A166"/>
    <mergeCell ref="I152:I153"/>
    <mergeCell ref="K201:K203"/>
    <mergeCell ref="H157:H159"/>
    <mergeCell ref="I157:I159"/>
    <mergeCell ref="J157:J159"/>
    <mergeCell ref="K157:K159"/>
    <mergeCell ref="K154:K156"/>
    <mergeCell ref="H154:H156"/>
    <mergeCell ref="F173:F174"/>
    <mergeCell ref="J198:J200"/>
    <mergeCell ref="F193:F194"/>
    <mergeCell ref="A189:A192"/>
    <mergeCell ref="A193:A197"/>
    <mergeCell ref="J180:J184"/>
    <mergeCell ref="K173:K175"/>
    <mergeCell ref="J173:J175"/>
    <mergeCell ref="D179:E179"/>
    <mergeCell ref="A162:A164"/>
    <mergeCell ref="A173:A175"/>
    <mergeCell ref="A167:A172"/>
    <mergeCell ref="B162:B164"/>
    <mergeCell ref="I165:I166"/>
    <mergeCell ref="C165:C166"/>
    <mergeCell ref="B204:B206"/>
    <mergeCell ref="C204:C206"/>
    <mergeCell ref="A185:A188"/>
    <mergeCell ref="A221:A222"/>
    <mergeCell ref="B221:B222"/>
    <mergeCell ref="G225:G228"/>
    <mergeCell ref="H253:H255"/>
    <mergeCell ref="A225:A229"/>
    <mergeCell ref="B193:B197"/>
    <mergeCell ref="C193:C197"/>
    <mergeCell ref="D193:D194"/>
    <mergeCell ref="E193:E194"/>
    <mergeCell ref="H215:H216"/>
    <mergeCell ref="A217:A220"/>
    <mergeCell ref="D240:E240"/>
    <mergeCell ref="H234:H236"/>
    <mergeCell ref="D233:E233"/>
    <mergeCell ref="F185:F186"/>
    <mergeCell ref="A243:A245"/>
    <mergeCell ref="B243:B245"/>
    <mergeCell ref="A230:A233"/>
    <mergeCell ref="B230:B233"/>
    <mergeCell ref="B217:B220"/>
    <mergeCell ref="D215:E215"/>
    <mergeCell ref="F176:F177"/>
    <mergeCell ref="A256:A257"/>
    <mergeCell ref="B256:B257"/>
    <mergeCell ref="C256:C257"/>
    <mergeCell ref="D257:E257"/>
    <mergeCell ref="A249:A250"/>
    <mergeCell ref="B249:B250"/>
    <mergeCell ref="C249:C250"/>
    <mergeCell ref="D250:E250"/>
    <mergeCell ref="A253:A255"/>
    <mergeCell ref="B253:B255"/>
    <mergeCell ref="C253:C255"/>
    <mergeCell ref="D255:E255"/>
    <mergeCell ref="D254:E254"/>
    <mergeCell ref="A246:A248"/>
    <mergeCell ref="B246:B248"/>
    <mergeCell ref="C246:C248"/>
    <mergeCell ref="D247:E247"/>
    <mergeCell ref="D248:E248"/>
    <mergeCell ref="F180:F181"/>
    <mergeCell ref="C180:C184"/>
    <mergeCell ref="B180:B184"/>
    <mergeCell ref="D230:D231"/>
    <mergeCell ref="A204:A206"/>
    <mergeCell ref="L258:L259"/>
    <mergeCell ref="L217:L220"/>
    <mergeCell ref="L234:L236"/>
    <mergeCell ref="L256:L257"/>
    <mergeCell ref="L249:L250"/>
    <mergeCell ref="L212:L213"/>
    <mergeCell ref="L221:L222"/>
    <mergeCell ref="L239:L240"/>
    <mergeCell ref="L207:L211"/>
    <mergeCell ref="L223:L224"/>
    <mergeCell ref="L214:L216"/>
    <mergeCell ref="L251:L252"/>
    <mergeCell ref="L237:L238"/>
    <mergeCell ref="L241:L242"/>
    <mergeCell ref="K246:K248"/>
    <mergeCell ref="I208:I211"/>
    <mergeCell ref="I228:I229"/>
    <mergeCell ref="J243:J245"/>
    <mergeCell ref="K243:K245"/>
    <mergeCell ref="H243:H245"/>
    <mergeCell ref="I243:I245"/>
    <mergeCell ref="H246:H248"/>
    <mergeCell ref="I246:I248"/>
    <mergeCell ref="K215:K216"/>
    <mergeCell ref="K228:K229"/>
    <mergeCell ref="K231:K233"/>
    <mergeCell ref="K217:K220"/>
    <mergeCell ref="K234:K236"/>
    <mergeCell ref="J228:J229"/>
    <mergeCell ref="I212:I213"/>
    <mergeCell ref="K221:K222"/>
    <mergeCell ref="K239:K240"/>
    <mergeCell ref="K223:K224"/>
    <mergeCell ref="K212:K213"/>
    <mergeCell ref="K208:K211"/>
    <mergeCell ref="I180:I184"/>
    <mergeCell ref="L86:L87"/>
    <mergeCell ref="L88:L91"/>
    <mergeCell ref="L111:L112"/>
    <mergeCell ref="L140:L141"/>
    <mergeCell ref="L142:L144"/>
    <mergeCell ref="L130:L133"/>
    <mergeCell ref="L176:L179"/>
    <mergeCell ref="L103:L104"/>
    <mergeCell ref="L101:L102"/>
    <mergeCell ref="L165:L166"/>
    <mergeCell ref="L148:L149"/>
    <mergeCell ref="L167:L172"/>
    <mergeCell ref="L138:L139"/>
    <mergeCell ref="L204:L206"/>
    <mergeCell ref="L152:L153"/>
    <mergeCell ref="L160:L161"/>
    <mergeCell ref="L162:L164"/>
    <mergeCell ref="L198:L200"/>
    <mergeCell ref="L120:L121"/>
    <mergeCell ref="K134:K135"/>
    <mergeCell ref="I145:I147"/>
    <mergeCell ref="K136:K137"/>
    <mergeCell ref="L31:L34"/>
    <mergeCell ref="L63:L64"/>
    <mergeCell ref="L52:L53"/>
    <mergeCell ref="L54:L55"/>
    <mergeCell ref="L61:L62"/>
    <mergeCell ref="L65:L67"/>
    <mergeCell ref="L134:L135"/>
    <mergeCell ref="L70:L71"/>
    <mergeCell ref="L68:L69"/>
    <mergeCell ref="L72:L79"/>
    <mergeCell ref="L113:L114"/>
    <mergeCell ref="L2:L3"/>
    <mergeCell ref="L4:L7"/>
    <mergeCell ref="L10:L12"/>
    <mergeCell ref="L22:L23"/>
    <mergeCell ref="L24:L30"/>
    <mergeCell ref="L8:L9"/>
    <mergeCell ref="L13:L14"/>
    <mergeCell ref="L15:L17"/>
    <mergeCell ref="L18:L19"/>
    <mergeCell ref="L35:L36"/>
    <mergeCell ref="G173:G174"/>
    <mergeCell ref="G176:G177"/>
    <mergeCell ref="G180:G181"/>
    <mergeCell ref="G185:G186"/>
    <mergeCell ref="G189:G190"/>
    <mergeCell ref="G193:G194"/>
    <mergeCell ref="G207:G209"/>
    <mergeCell ref="G217:G218"/>
    <mergeCell ref="H180:H184"/>
    <mergeCell ref="L44:L46"/>
    <mergeCell ref="L47:L51"/>
    <mergeCell ref="L136:L137"/>
    <mergeCell ref="K180:K184"/>
    <mergeCell ref="J208:J211"/>
    <mergeCell ref="K193:K197"/>
    <mergeCell ref="H193:H197"/>
    <mergeCell ref="K189:K192"/>
    <mergeCell ref="K185:K188"/>
    <mergeCell ref="H204:H206"/>
    <mergeCell ref="I204:I206"/>
    <mergeCell ref="K145:K147"/>
    <mergeCell ref="I198:I200"/>
    <mergeCell ref="K177:K179"/>
    <mergeCell ref="L80:L81"/>
    <mergeCell ref="L225:L229"/>
    <mergeCell ref="L201:L203"/>
    <mergeCell ref="L157:L159"/>
    <mergeCell ref="L154:L156"/>
    <mergeCell ref="L173:L175"/>
    <mergeCell ref="L37:L40"/>
    <mergeCell ref="L41:L43"/>
    <mergeCell ref="L56:L58"/>
    <mergeCell ref="L59:L60"/>
    <mergeCell ref="L253:L255"/>
    <mergeCell ref="L246:L248"/>
    <mergeCell ref="L243:L245"/>
    <mergeCell ref="L180:L184"/>
    <mergeCell ref="L193:L197"/>
    <mergeCell ref="L189:L192"/>
    <mergeCell ref="L185:L188"/>
    <mergeCell ref="L230:L233"/>
    <mergeCell ref="L145:L147"/>
    <mergeCell ref="K32:K34"/>
    <mergeCell ref="K48:K51"/>
    <mergeCell ref="K57:K58"/>
    <mergeCell ref="K94:K95"/>
    <mergeCell ref="K96:K97"/>
    <mergeCell ref="K98:K100"/>
    <mergeCell ref="K115:K117"/>
    <mergeCell ref="K118:K119"/>
    <mergeCell ref="K37:K40"/>
    <mergeCell ref="K41:K43"/>
    <mergeCell ref="K59:K60"/>
    <mergeCell ref="K113:K114"/>
    <mergeCell ref="K35:K36"/>
    <mergeCell ref="K65:K67"/>
    <mergeCell ref="K86:K87"/>
    <mergeCell ref="K88:K91"/>
    <mergeCell ref="K111:K112"/>
    <mergeCell ref="K103:K104"/>
    <mergeCell ref="K101:K102"/>
  </mergeCells>
  <phoneticPr fontId="7" type="noConversion"/>
  <pageMargins left="0.23622047244094491" right="0.23622047244094491" top="0.35433070866141736" bottom="0.35433070866141736" header="0" footer="0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2020-08-06T10:43:13Z</dcterms:modified>
</cp:coreProperties>
</file>