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Documents\2025\Nabava\JN-063\"/>
    </mc:Choice>
  </mc:AlternateContent>
  <xr:revisionPtr revIDLastSave="0" documentId="8_{65F06AB5-99D4-4003-AC3B-D726EE708289}" xr6:coauthVersionLast="47" xr6:coauthVersionMax="47" xr10:uidLastSave="{00000000-0000-0000-0000-000000000000}"/>
  <bookViews>
    <workbookView xWindow="28680" yWindow="-120" windowWidth="29040" windowHeight="17520" xr2:uid="{4E91A564-604A-4636-9967-94E600C94571}"/>
  </bookViews>
  <sheets>
    <sheet name="Održavanje Sv. Vida" sheetId="6" r:id="rId1"/>
  </sheets>
  <definedNames>
    <definedName name="Print_Area" localSheetId="0">'Održavanje Sv. Vida'!$A$1:$F$44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6" l="1"/>
  <c r="F47" i="6"/>
  <c r="F49" i="6"/>
  <c r="F53" i="6"/>
  <c r="F55" i="6"/>
  <c r="F57" i="6"/>
  <c r="F59" i="6"/>
  <c r="F61" i="6"/>
  <c r="F63" i="6"/>
  <c r="F65" i="6"/>
  <c r="F22" i="6"/>
  <c r="F25" i="6"/>
  <c r="F27" i="6"/>
  <c r="F29" i="6"/>
  <c r="F31" i="6"/>
  <c r="F33" i="6"/>
  <c r="F35" i="6"/>
  <c r="F37" i="6"/>
  <c r="F39" i="6"/>
  <c r="F41" i="6"/>
  <c r="F20" i="6"/>
  <c r="F69" i="6"/>
  <c r="F78" i="6"/>
  <c r="F43" i="6"/>
  <c r="F76" i="6"/>
  <c r="F80" i="6"/>
  <c r="F82" i="6"/>
  <c r="F84" i="6"/>
</calcChain>
</file>

<file path=xl/sharedStrings.xml><?xml version="1.0" encoding="utf-8"?>
<sst xmlns="http://schemas.openxmlformats.org/spreadsheetml/2006/main" count="97" uniqueCount="75">
  <si>
    <t>1.</t>
  </si>
  <si>
    <t>GRAĐEVINSKI RADOVI</t>
  </si>
  <si>
    <t>1.1.</t>
  </si>
  <si>
    <t>UKUPNO:</t>
  </si>
  <si>
    <t>1.2.</t>
  </si>
  <si>
    <t>m1</t>
  </si>
  <si>
    <t>REKAPITULACIJA</t>
  </si>
  <si>
    <t>PDV 25%:</t>
  </si>
  <si>
    <t>SVEUKUPNO:</t>
  </si>
  <si>
    <t>PRIPREMNI RADOVI</t>
  </si>
  <si>
    <t>RADOVI KOLNIČKE KONSTRUKCIJE</t>
  </si>
  <si>
    <t>Uklanjanje postojeće asfaltne kolničke konstrukcije s utovarom u prijevozno sredstvo i odvozom na deponiju. 
Ovom stavkom obračunat je iskop postojeće kolničke konstrukcije u  debljini do 20 cm. 
U cijenu su uključeni svi radovi na iskopu materijala s utovarom u prijevozno sredstvo, radovi na uređenju, čišćenju planiranju iskopanih i susjednih površina kao i odlaganje viška materijala s oblikovanjem i uređenjem odlagališta sa svim poslovima potrebnim za njegovu stabilnost i uklapanje u okolinu, te troškovima deponiranja uključujući pronalazak deponije, u cijenu također uključeni ručni radovi uklanjanja oko postojećih poklopaca instalacija i slivnika. 
Obračun po metru kvadratnom uklonjene kolničke konstrukcije.</t>
  </si>
  <si>
    <t>Radove predviđene ovim troškovnikom potrebno je izvesti u skladu s "Općim tehničkim uvjetima za radove na cestama" 
kao i prema važećim propisima i pravilnicima.</t>
  </si>
  <si>
    <t>U svim stavkama koje uključuju odvoz viška materijala na odlagalište, jedinične cijene moraju uključivati sve  troškove deponiranja, uključujući utovar, istovar, razastiranje i planiranje. Izvođač je dužan u potpunosti osigurati prijevoz na samom gradilištu i na javnim prometnim površinama. Jediničnom je cijenom obuhvaćen i pronalazak odlagališta (uz odobrenje Nadzornog inženjera), projekt uređenja odlagališta sa svim potrebnim suglasnostima kao i samo uređenje odlagališta.</t>
  </si>
  <si>
    <t xml:space="preserve">Izvoditelj je dužan održavati gradilište za vrijeme izvođenja radova (vertikalne i horizontalne signalizacije,  privremene regulacije i svega ostalog što je u funkciji sigurnog odvijanje prometa). </t>
  </si>
  <si>
    <t xml:space="preserve">Troškove vezane za organizaciju gradilišta, privremenu regulaciju prometa za vrijeme izvođenja radova, čišćenje gradilišta nakon završetka radova i slično, snosi izvoditelj radova i za te troškove nema pravo tražiti posebnu nadoknadu </t>
  </si>
  <si>
    <t>Ukoliko se tijekom izvođenja radova pojave radovi koji nisu obuhvaćeni ovim troškovnikom, isti se mogu izvesti samo uz odobrenje projektanta, nadzornog inženjera i investitora.</t>
  </si>
  <si>
    <t>Izvoditelj  je dužan pri sastavljanju ponude obići buduće gradilište, te za jedinične mjere ponuditi cijene koje obuhvaćaju potpun i konačan opis rada.</t>
  </si>
  <si>
    <t>Izvođač je dužan izvesti sav rad oko iskopa (ručnog ili strojnog) i to do bilo koje potrebne dubine, sa svim  potrebnim pomoćnim radovima, kao što je niveliranje i planiranje, nabijanje površine, obrubljivanje stranica, osiguranje od urušavanja, postava potrebne ograde, crpljenje oborinske ili procjedne vode.</t>
  </si>
  <si>
    <r>
      <t>Sve nasipe izvesti u određenoj debljini, prema</t>
    </r>
    <r>
      <rPr>
        <sz val="10"/>
        <color indexed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projektnoj dokumentaciji. Upotrebljeni materijal za nasip (šljunak, pijesak, tučenac) mora biti čist od organskih primjesa.</t>
    </r>
  </si>
  <si>
    <t>Po završetku gradnje izvršiti planiranje terena, te ukloniti nepotrebno s gradilišta, odakle će se ponovno upotrijebiti za ugradnju, a preostalo odvesti na deponiju. Prevezeni materijal računa se u sraslom stanju, dok se postotak za rastresitost ukalkulira u cijenu. U cijeni je uključena naplata deponije.</t>
  </si>
  <si>
    <t>Ukoliko dođe do zatrpavanja, urušavanja, odrona ili bilo koje druge štete nepažnjom izvođača (radi  nedovoljnog podupiranja, razupiranja ili drugog nedovoljnog osiguranja), izvođač je dužan dovesti iskop u ispravno stanje, odnosno popraviti štetu bez posebne naknade.</t>
  </si>
  <si>
    <t>Za sve stavke obuhvaćene troškovnikom zemljanih radova u jediničnu cijenu potrebno je uračunati sve horizontalne i vertikalne transporte, te utovar u vozilo, dok je odvoz suvišne zemlje od širokog iskopa i ostalih iskopa na deponiju izvođača obuhvaćen posebnom stavkom.</t>
  </si>
  <si>
    <t>OPĆE NAPOMENE</t>
  </si>
  <si>
    <t>Rezanje postojećeg asfaltnog zastora na mjestima uklanjanja postojeće kolničke konstrukcije.
Obračun po metru dužnom stvarno izvršenog rada, u skladu s odlukom nadzornog inženjera, te ugovorenim jediničnim cijenama. 
Obračun po metru dužnom rezanja.</t>
  </si>
  <si>
    <t>Snimanje trase obuhvaća sva geodetska mjerenja, profiliranje, obnavljanje i održavanje iskolčenih oznaka na terenu za sve vrijeme izvanrednog održavanja, odnosno do predaje radova investitoru. U cijenu održavanja osi trase i iskolčenja objekata uključena su sva mjerenja i iskolčenja u tijeku rada i pri primopredaji, te izvođač nema pravo na posebnu naknadu za ove radove. Obračun po metru dužnom trase.</t>
  </si>
  <si>
    <t>Izvođenje radova na gradilištu započeti tek kada je ono uređeno prema odredbama Pravilnika o zaštiti na radu u građevinarstvu.</t>
  </si>
  <si>
    <t>Jedinica mjere</t>
  </si>
  <si>
    <t>Količina</t>
  </si>
  <si>
    <t>Jednična cijena</t>
  </si>
  <si>
    <t>Ukupna cijena</t>
  </si>
  <si>
    <r>
      <t>m</t>
    </r>
    <r>
      <rPr>
        <sz val="10"/>
        <rFont val="Calibri"/>
        <family val="2"/>
        <charset val="238"/>
      </rPr>
      <t>³</t>
    </r>
  </si>
  <si>
    <r>
      <t>m</t>
    </r>
    <r>
      <rPr>
        <sz val="10"/>
        <rFont val="Calibri"/>
        <family val="2"/>
        <charset val="238"/>
      </rPr>
      <t>¹</t>
    </r>
  </si>
  <si>
    <r>
      <t>m</t>
    </r>
    <r>
      <rPr>
        <sz val="10"/>
        <rFont val="Calibri"/>
        <family val="2"/>
        <charset val="238"/>
      </rPr>
      <t>²</t>
    </r>
  </si>
  <si>
    <t>kom</t>
  </si>
  <si>
    <t>Nabava, doprema i montaža mrežaste armature Q-257, izrezane i savijene prema profilu kanala. Posebnu pažnju posvetiti pravilnom položaju armature u odnosu na oplatu, radi osiguranja zaštitnog sloja betona. Traženi uvjet osigurati uz pomoć distancera koji su u cijeni stavke.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</si>
  <si>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</si>
  <si>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</si>
  <si>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</si>
  <si>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</si>
  <si>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</si>
  <si>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</si>
  <si>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</si>
  <si>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</si>
  <si>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</si>
  <si>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kg</t>
  </si>
  <si>
    <t>Uklanjanje betonskih elemenata (ručno i strojno betoniranih, montažnih, betonskih kanala i slično) obračun po m3 uklonjenih betona.</t>
  </si>
  <si>
    <t>Nabava, dobava i izgradnja betonskih čela propusta betonom C30/37 propusta sa svim potrebnim radovima, oplatama, iskopima, nasipavainima i materijalima (armature cca 50 kg/kom) širine 20 cm, visine do 2 metra, duljine do 2,50 m.</t>
  </si>
  <si>
    <t>Produživanje postojećih zacjevljenja betonskim cijevima do DN 600 sa svim potrebnim radovima i materijalima za ugradnju zacjevljenja.</t>
  </si>
  <si>
    <t>Strojni (85%) i ručni (15%) iskop rova za izvedbu cestovnog kanala i ugradnju rubnjaka te djelomičnih proširenja mjesta gdje je asfalt u lošem stanju s odvozom viška materijala nakon zasipavanja na mjesto oporabe ili deponiju po izboru Izvođača, deponiranje i uređenje deponije.  Rad na iskopu obuhvaća pravilno zasijecanje bočnih strana. U cijenu je uključeno i razupiranje za siguran rad u rovu, iskop bez obzira na sadržaj vode u rovu (procjedna, oborinska), vertikalni prijenosi, privremeno odlaganje i sl. eventualno potrebna mjestimična sanacija dna iskopa. Širina dna skopa kanala je prosječno 50 cm odnosno prema postojećem stanju na terenu u dogovoru sa nadzornim inženjerom.</t>
  </si>
  <si>
    <t>Nabava, dobava ugradnja humusa i zemljanog materijala u sloju debljine do 20. Razastrti sloj humusa i zemljanog materijala je potrebno uvaljati laganim valjkom. U slučaju suhog i vrućeg vremena potrebno je vlažiti zasijane površine. Po fino uređenom humusnom sloju sije se trava. Vrsta i mješavina trave odabire su u ovisnosti o ekološkim uvjetima zbog sigurnosti rasta vegetacije. Količina sjemena iznosi oko 5.1-8.0 g/m2. Stavka obuhvaća nabavu, dovoz i ugradnju, sav rad i materijal potreban za rad.</t>
  </si>
  <si>
    <t>Uklanjanje postojeće kolničke konstrukcije (tamponski sloj) s utovarom u prijevozno sredstvo i odvozom na deponiju.  
Ovom stavkom obračunat je iskop postojeće kolničke konstrukcije točkasto na mjestima gdje su vidljivi tragovi ulegnuća (ispusi) u debljini do 30 cm, sa pripremom posteljice za postavljanje novog sloja drobljenog kamenog agregata za kolničku konstrukciju koji je obračunat u posebnoj stavci.
U cijenu su uključeni svi radovi na iskopu materijala s utovarom u prijevozno sredstvo, radovi na uređenju, pripremi posteljice, čišćenju planiranju iskopanih i susjednih površina kao i odlaganje viška materijala s oblikovanjem i uređenjem odlagališta sa svim poslovima potrebnim za njegovu stabilnost i uklapanje u okolinu, te troškovima deponiranja uključujući pronalazak deponije. 
Obračun po metru kvadratnom uklonjene kolničke konstrukcije sa pripremljenog posteljicom za postavljanje novog sloja.</t>
  </si>
  <si>
    <t xml:space="preserve">Uklanjanje postojećih betonskih rubnjaka sa podlogom od betona, odvoz i zbrinjavanje istih na gradskoj deponiji istih. Obračun po m1 zamijenjenih rubnjaka. </t>
  </si>
  <si>
    <t>Izrada oplate kaskada na cestovnom kanalu te dijelove gdje se kosine kanala ne izvode pod nagibom nego vertikalno te nije moguće vršiti betoniranje kosina bez oplate. Obračun po m2.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</si>
  <si>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</si>
  <si>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</si>
  <si>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</si>
  <si>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</si>
  <si>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</si>
  <si>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</si>
  <si>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</si>
  <si>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</si>
  <si>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</si>
  <si>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</si>
  <si>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Uklanjanje postojećih cijevnih propusta s odvozom iskopanog materijala na odlagalište.
Rušenje propusta kućnih prilaza, uključivo betonska cijev, obložni beton i pripadajući zastor prilaza. 
Obračun po m1. </t>
  </si>
  <si>
    <t>Uklanjanje betonskih čela propusta s odvozom iskopanog materijala na odlagalište. Obračun po komadu betonskog čela propusta.</t>
  </si>
  <si>
    <t>Raskopavanje, iskop, utovar i odvoz postojećeg betonskog kolnika stvarne debljine.
Obračun po m3.</t>
  </si>
  <si>
    <t>Nabava, dobava i ugradnja betonske odvodne kanalice 40/50/12cm. Kanalica  se polažu u betonsku podlogu od C10/15 u količini od min. 0,15 m3/m. Radove izvesti u skladu sa O.T.U.I.3-04.7 ili jednakovrijedno. Stavka obuhvaća nabavu, transport i ugradnju kanalice, kao i nabavu, transport, ugradnju i njegu betonske podloge, te fugiranje kanalica.</t>
  </si>
  <si>
    <t>Nabava, dobava i ugradnja betonske odvodne kanalice 65/70/32cm. Kanalica  se polažu u betonsku podlogu od C10/15 u količini od min. 0,20 m3/m. Radove izvesti u skladu sa O.T.U.I.3-04.7 ili jednakovrijedno. Stavka obuhvaća nabavu, transport i ugradnju kanalice, kao i nabavu, transport, ugradnju i njegu betonske podloge, te fugiranje kanalica.</t>
  </si>
  <si>
    <t xml:space="preserve">Betoniranje dna, zidova (kosina kanala) i dijelom bankine cestovnog kanala od armiranog betona klase betona C 30/37 otpornosti na mraz i sol, debljine 15 cm u segmentima, te izradom kaskada za usporavanje toka vode na lokaciji postojećih. U stavku je uključena i obrada svih priključaka, radnih reški i dilatacija trajno elastičnim kitom radi postizanja vodonepropusnosti, te potrebne sve oplate za zidove (kosine) cestovnih kanala. U cijeni stavke je žbukanje dno i zidova sa cementnom žbukom zaglađenog do crnog sjaja ukoliko dođe do nepravilnosti u betoniranju. Obračun je po m3 ugrađenog betona po projektiranim mjerama, a u jediničnu cijenu su uključeni nabava betona, svi prijevozi i prijenosi, izrada, rad na ugradnji i njezi betona, te sav drugi potrebni rad i materijal. Armatura se obračunava posebno. Izvedba, kontrola kakvoće i obračun prema OTU 7-01.4.4 ili jednakovrijedno. </t>
  </si>
  <si>
    <t>Nabava, prijevoz i ugradnja nosivog sloja kolnika od drobljenog kamenog materijala veličine zrna približno 0-63 mm. Stavka se odnosi na nosive slojeve nove kolničke konstrukcije najmanje debljine sloja prema postojećem (min 25 cm) - ispusi.
Potreban modul stišljivosti Ms=60 MPa mjereno kružnom pločom Ø 30 cm. Odstupanje ravnosti površine izvedenog sloja ne smije iznositi više od ± 2 cm (OTU III. 5-01 ili jednakovrijedno).
Obračun po metru kubnom ugrađenog materijala mjereno u nabijenom stanju.</t>
  </si>
  <si>
    <t>Nabava, prijevoz i zgradnja drobljenog kamenog agregata veličine zrna približno 0-31.5 mm ili sitnije kao sloja koji se nanosi na postojeći sloj kamenog agregata - sloj za ravnanje (zašlemavanje), u debljini približno 5 cm na cijeloj površini zahvata ispod asfaltnog kolničkog zastora sa zbijanjem. Odstupanje ravnosti površine izvedenog sloja ne smije iznositi više od ± 2 cm (OTU III. 5-01 ili jednakovrijedno). Obračun po metru kubnom ugrađenog materijala mjereno u nabijenom stanju.</t>
  </si>
  <si>
    <t>m¹</t>
  </si>
  <si>
    <t>Nabava, dobava i ugradnja betonskih rubnjaka 8/20/100 ili 8/20/50 cm. Rubnjaci  se polažu u betonsku podlogu od C10/15 u količini od min. 0,05 m3/m. Radove izvesti u skladu sa O.T.U.I .3-04.7 ili jednakovrijedno. Stavka obuhvaća nabavu, transport i ugradnju rubnjaka, kao i nabavu, transport, ugradnju i njegu betonske podloge, te fugiranje rubnjaka.</t>
  </si>
  <si>
    <t>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</si>
</sst>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6" formatCode="mmm/dd"/>
    <numFmt numFmtId="187" formatCode="_-* #,##0.00&quot; kn&quot;_-;\-* #,##0.00&quot; kn&quot;_-;_-* \-??&quot; kn&quot;_-;_-@_-"/>
  </numFmts>
  <fonts count="1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sz val="10"/>
      <name val="CRO_Bookman-Normal"/>
      <family val="2"/>
      <charset val="238"/>
    </font>
    <font>
      <sz val="12"/>
      <name val="Arial CE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8"/>
      <name val="Arial Narrow"/>
      <family val="2"/>
      <charset val="238"/>
    </font>
    <font>
      <sz val="10"/>
      <name val="Calibri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7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0" fillId="0" borderId="0">
      <alignment horizontal="justify" vertical="center" wrapText="1"/>
    </xf>
    <xf numFmtId="187" fontId="10" fillId="0" borderId="0"/>
  </cellStyleXfs>
  <cellXfs count="62">
    <xf numFmtId="0" fontId="0" fillId="0" borderId="0" xfId="0"/>
    <xf numFmtId="0" fontId="3" fillId="0" borderId="0" xfId="0" applyFont="1" applyAlignment="1">
      <alignment vertical="top"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4" fontId="4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/>
    <xf numFmtId="0" fontId="5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/>
    <xf numFmtId="4" fontId="5" fillId="0" borderId="0" xfId="0" applyNumberFormat="1" applyFont="1" applyBorder="1" applyAlignment="1"/>
    <xf numFmtId="0" fontId="6" fillId="0" borderId="0" xfId="0" applyFont="1"/>
    <xf numFmtId="0" fontId="3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vertical="top"/>
    </xf>
    <xf numFmtId="4" fontId="4" fillId="0" borderId="0" xfId="0" applyNumberFormat="1" applyFont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justify" vertical="top" wrapText="1"/>
    </xf>
    <xf numFmtId="4" fontId="4" fillId="0" borderId="0" xfId="0" applyNumberFormat="1" applyFont="1" applyBorder="1" applyAlignment="1">
      <alignment horizontal="justify" vertical="top" wrapText="1"/>
    </xf>
    <xf numFmtId="4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4" fillId="0" borderId="0" xfId="0" applyFont="1" applyFill="1" applyAlignment="1">
      <alignment vertical="top" wrapText="1"/>
    </xf>
    <xf numFmtId="0" fontId="15" fillId="2" borderId="4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vertical="top"/>
    </xf>
    <xf numFmtId="0" fontId="6" fillId="2" borderId="4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186" fontId="6" fillId="0" borderId="0" xfId="0" applyNumberFormat="1" applyFont="1" applyAlignment="1">
      <alignment vertical="top"/>
    </xf>
    <xf numFmtId="0" fontId="4" fillId="2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top" wrapText="1"/>
    </xf>
    <xf numFmtId="4" fontId="4" fillId="0" borderId="0" xfId="0" applyNumberFormat="1" applyFont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0" fontId="1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16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 wrapText="1"/>
      <protection locked="0"/>
    </xf>
  </cellXfs>
  <cellStyles count="14">
    <cellStyle name="Excel Built-in Normal" xfId="1" xr:uid="{139A0DF7-C896-42BF-B102-68EBA53CE5E4}"/>
    <cellStyle name="Normal 10 2" xfId="2" xr:uid="{CD250D4E-F664-4777-8B69-1B9A1CDF3221}"/>
    <cellStyle name="Normal 2" xfId="3" xr:uid="{3201E2A7-658C-455A-B65D-AC9BA93DDB7E}"/>
    <cellStyle name="Normal 3 2" xfId="4" xr:uid="{77F63C54-E67F-4368-B8AD-F78C6D8BDE8B}"/>
    <cellStyle name="Normal 5" xfId="5" xr:uid="{BC8A5380-5559-405A-9A2D-DD95F58A665A}"/>
    <cellStyle name="Normal_HR7-Z214" xfId="6" xr:uid="{718E5CDA-D209-419F-9719-AD1212E91B91}"/>
    <cellStyle name="Normalno" xfId="0" builtinId="0"/>
    <cellStyle name="Normalno 2" xfId="7" xr:uid="{AA4E11D1-ACD8-493A-A3F6-A50402EEFB90}"/>
    <cellStyle name="Normalno 2 2" xfId="8" xr:uid="{1EAE173C-AE82-41FA-BDAF-806BC19D77C9}"/>
    <cellStyle name="Normalno 3" xfId="9" xr:uid="{B96B876C-6FBA-437D-9A57-68A46590460D}"/>
    <cellStyle name="Normalno 4" xfId="10" xr:uid="{6A4512DC-8922-491F-9D41-EE90A2B57970}"/>
    <cellStyle name="Style 1" xfId="11" xr:uid="{3E116929-F18C-41EB-9FD1-B992E1BE4240}"/>
    <cellStyle name="Tekst" xfId="12" xr:uid="{6F6B0696-B7D4-4AC7-B810-81097799E033}"/>
    <cellStyle name="Valuta 2" xfId="13" xr:uid="{895196C3-9920-405B-BA09-CC79568CF6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05FE-5CCA-4731-98DF-BBC1DB526D87}">
  <dimension ref="A1:F84"/>
  <sheetViews>
    <sheetView showZeros="0" tabSelected="1" zoomScale="115" zoomScaleNormal="115" zoomScaleSheetLayoutView="100" workbookViewId="0">
      <selection activeCell="J88" sqref="J88"/>
    </sheetView>
  </sheetViews>
  <sheetFormatPr defaultRowHeight="16.5"/>
  <cols>
    <col min="1" max="1" width="5.28515625" style="37" customWidth="1"/>
    <col min="2" max="2" width="47.85546875" style="15" customWidth="1"/>
    <col min="3" max="3" width="9.140625" style="16" bestFit="1" customWidth="1"/>
    <col min="4" max="4" width="10.140625" style="17" customWidth="1"/>
    <col min="5" max="5" width="12.28515625" style="17" customWidth="1"/>
    <col min="6" max="6" width="13.28515625" style="18" customWidth="1"/>
    <col min="7" max="7" width="9.140625" style="19" bestFit="1"/>
    <col min="8" max="16384" width="9.140625" style="19"/>
  </cols>
  <sheetData>
    <row r="1" spans="1:6" ht="13.5">
      <c r="A1" s="35"/>
      <c r="B1" s="20" t="s">
        <v>1</v>
      </c>
      <c r="C1" s="43"/>
      <c r="D1" s="21"/>
      <c r="E1" s="21"/>
      <c r="F1" s="22"/>
    </row>
    <row r="2" spans="1:6" s="33" customFormat="1" ht="13.5">
      <c r="A2" s="36"/>
      <c r="B2" s="31"/>
      <c r="C2" s="44"/>
      <c r="D2" s="32"/>
      <c r="E2" s="32"/>
      <c r="F2" s="32"/>
    </row>
    <row r="3" spans="1:6" s="33" customFormat="1" ht="13.5">
      <c r="A3" s="36"/>
      <c r="B3" s="31" t="s">
        <v>23</v>
      </c>
      <c r="C3" s="44"/>
      <c r="D3" s="32"/>
      <c r="E3" s="32"/>
      <c r="F3" s="32"/>
    </row>
    <row r="4" spans="1:6" s="33" customFormat="1" ht="13.5">
      <c r="A4" s="36"/>
      <c r="B4" s="31"/>
      <c r="C4" s="44"/>
      <c r="D4" s="32"/>
      <c r="E4" s="32"/>
      <c r="F4" s="32"/>
    </row>
    <row r="5" spans="1:6" s="33" customFormat="1" ht="38.25">
      <c r="A5" s="36"/>
      <c r="B5" s="34" t="s">
        <v>12</v>
      </c>
      <c r="C5" s="44"/>
      <c r="D5" s="32"/>
      <c r="E5" s="32"/>
      <c r="F5" s="32"/>
    </row>
    <row r="6" spans="1:6" s="33" customFormat="1" ht="105" customHeight="1">
      <c r="A6" s="36"/>
      <c r="B6" s="34" t="s">
        <v>13</v>
      </c>
      <c r="C6" s="44"/>
      <c r="D6" s="32"/>
      <c r="E6" s="32"/>
      <c r="F6" s="32"/>
    </row>
    <row r="7" spans="1:6" s="33" customFormat="1" ht="38.25">
      <c r="A7" s="36"/>
      <c r="B7" s="34" t="s">
        <v>14</v>
      </c>
      <c r="C7" s="44"/>
      <c r="D7" s="32"/>
      <c r="E7" s="32"/>
      <c r="F7" s="32"/>
    </row>
    <row r="8" spans="1:6" s="33" customFormat="1" ht="51">
      <c r="A8" s="36"/>
      <c r="B8" s="34" t="s">
        <v>15</v>
      </c>
      <c r="C8" s="44"/>
      <c r="D8" s="32"/>
      <c r="E8" s="32"/>
      <c r="F8" s="32"/>
    </row>
    <row r="9" spans="1:6" s="33" customFormat="1" ht="38.25">
      <c r="A9" s="36"/>
      <c r="B9" s="34" t="s">
        <v>16</v>
      </c>
      <c r="C9" s="44"/>
      <c r="D9" s="32"/>
      <c r="E9" s="32"/>
      <c r="F9" s="32"/>
    </row>
    <row r="10" spans="1:6" s="33" customFormat="1" ht="38.25">
      <c r="A10" s="36"/>
      <c r="B10" s="34" t="s">
        <v>17</v>
      </c>
      <c r="C10" s="44"/>
      <c r="D10" s="32"/>
      <c r="E10" s="32"/>
      <c r="F10" s="32"/>
    </row>
    <row r="11" spans="1:6" s="33" customFormat="1" ht="25.5">
      <c r="A11" s="36"/>
      <c r="B11" s="34" t="s">
        <v>26</v>
      </c>
      <c r="C11" s="44"/>
      <c r="D11" s="32"/>
      <c r="E11" s="32"/>
      <c r="F11" s="32"/>
    </row>
    <row r="12" spans="1:6" s="33" customFormat="1" ht="63.75">
      <c r="A12" s="36"/>
      <c r="B12" s="34" t="s">
        <v>18</v>
      </c>
      <c r="C12" s="44"/>
      <c r="D12" s="32"/>
      <c r="E12" s="32"/>
      <c r="F12" s="32"/>
    </row>
    <row r="13" spans="1:6" s="33" customFormat="1" ht="38.25">
      <c r="A13" s="36"/>
      <c r="B13" s="34" t="s">
        <v>19</v>
      </c>
      <c r="C13" s="44"/>
      <c r="D13" s="32"/>
      <c r="E13" s="32"/>
      <c r="F13" s="32"/>
    </row>
    <row r="14" spans="1:6" s="33" customFormat="1" ht="64.5" customHeight="1">
      <c r="A14" s="36"/>
      <c r="B14" s="34" t="s">
        <v>20</v>
      </c>
      <c r="C14" s="44"/>
      <c r="D14" s="32"/>
      <c r="E14" s="32"/>
      <c r="F14" s="32"/>
    </row>
    <row r="15" spans="1:6" s="33" customFormat="1" ht="56.25" customHeight="1">
      <c r="A15" s="36"/>
      <c r="B15" s="34" t="s">
        <v>21</v>
      </c>
      <c r="C15" s="44"/>
      <c r="D15" s="32"/>
      <c r="E15" s="32"/>
      <c r="F15" s="32"/>
    </row>
    <row r="16" spans="1:6" s="33" customFormat="1" ht="54" customHeight="1">
      <c r="A16" s="36"/>
      <c r="B16" s="34" t="s">
        <v>22</v>
      </c>
      <c r="C16" s="44"/>
      <c r="D16" s="32"/>
      <c r="E16" s="32"/>
      <c r="F16" s="32"/>
    </row>
    <row r="17" spans="1:6" s="33" customFormat="1" ht="13.5">
      <c r="A17" s="36"/>
      <c r="B17" s="31"/>
      <c r="C17" s="44"/>
      <c r="D17" s="32"/>
      <c r="E17" s="32"/>
      <c r="F17" s="32"/>
    </row>
    <row r="18" spans="1:6" ht="25.5">
      <c r="A18" s="56" t="s">
        <v>0</v>
      </c>
      <c r="B18" s="57" t="s">
        <v>9</v>
      </c>
      <c r="C18" s="51" t="s">
        <v>27</v>
      </c>
      <c r="D18" s="52" t="s">
        <v>28</v>
      </c>
      <c r="E18" s="52" t="s">
        <v>29</v>
      </c>
      <c r="F18" s="52" t="s">
        <v>30</v>
      </c>
    </row>
    <row r="19" spans="1:6" ht="13.5">
      <c r="B19" s="4"/>
      <c r="C19" s="46"/>
      <c r="D19" s="23"/>
      <c r="E19" s="23"/>
      <c r="F19" s="24"/>
    </row>
    <row r="20" spans="1:6" ht="90.75" customHeight="1">
      <c r="A20" s="37" t="s">
        <v>2</v>
      </c>
      <c r="B20" s="8" t="s">
        <v>25</v>
      </c>
      <c r="C20" s="47" t="s">
        <v>5</v>
      </c>
      <c r="D20" s="2">
        <v>420</v>
      </c>
      <c r="E20" s="60"/>
      <c r="F20" s="3">
        <f>ROUND((D20*E20),2)</f>
        <v>0</v>
      </c>
    </row>
    <row r="21" spans="1:6" ht="13.5">
      <c r="B21" s="8"/>
      <c r="C21" s="47"/>
      <c r="D21" s="2"/>
      <c r="E21" s="2"/>
      <c r="F21" s="3"/>
    </row>
    <row r="22" spans="1:6" ht="63.75">
      <c r="A22" s="37" t="s">
        <v>4</v>
      </c>
      <c r="B22" s="7" t="s">
        <v>24</v>
      </c>
      <c r="C22" s="47" t="s">
        <v>5</v>
      </c>
      <c r="D22" s="2">
        <v>64</v>
      </c>
      <c r="E22" s="60"/>
      <c r="F22" s="3">
        <f t="shared" ref="F22:F41" si="0">ROUND((D22*E22),2)</f>
        <v>0</v>
      </c>
    </row>
    <row r="23" spans="1:6" ht="13.5">
      <c r="B23" s="7"/>
      <c r="C23" s="47"/>
      <c r="D23" s="2"/>
      <c r="E23" s="2"/>
      <c r="F23" s="3"/>
    </row>
    <row r="24" spans="1:6" ht="13.5">
      <c r="B24" s="9"/>
      <c r="C24" s="47"/>
      <c r="D24" s="2"/>
      <c r="E24" s="2"/>
      <c r="F24" s="3"/>
    </row>
    <row r="25" spans="1:6" ht="165.75">
      <c r="A25" s="38" t="s">
        <v>36</v>
      </c>
      <c r="B25" s="9" t="s">
        <v>11</v>
      </c>
      <c r="C25" s="47" t="s">
        <v>33</v>
      </c>
      <c r="D25" s="2">
        <v>230</v>
      </c>
      <c r="E25" s="60"/>
      <c r="F25" s="3">
        <f t="shared" si="0"/>
        <v>0</v>
      </c>
    </row>
    <row r="26" spans="1:6" ht="13.5">
      <c r="A26" s="38"/>
      <c r="B26" s="9"/>
      <c r="C26" s="47"/>
      <c r="D26" s="2"/>
      <c r="E26" s="2"/>
      <c r="F26" s="3"/>
    </row>
    <row r="27" spans="1:6" ht="196.5" customHeight="1">
      <c r="A27" s="38" t="s">
        <v>37</v>
      </c>
      <c r="B27" s="9" t="s">
        <v>51</v>
      </c>
      <c r="C27" s="47" t="s">
        <v>33</v>
      </c>
      <c r="D27" s="2">
        <v>231</v>
      </c>
      <c r="E27" s="60"/>
      <c r="F27" s="3">
        <f t="shared" si="0"/>
        <v>0</v>
      </c>
    </row>
    <row r="28" spans="1:6" ht="13.5">
      <c r="A28" s="38"/>
      <c r="B28" s="9"/>
      <c r="C28" s="47"/>
      <c r="D28" s="2"/>
      <c r="E28" s="2"/>
      <c r="F28" s="3"/>
    </row>
    <row r="29" spans="1:6" ht="38.25">
      <c r="A29" s="38" t="s">
        <v>38</v>
      </c>
      <c r="B29" s="9" t="s">
        <v>52</v>
      </c>
      <c r="C29" s="47" t="s">
        <v>32</v>
      </c>
      <c r="D29" s="2">
        <v>15</v>
      </c>
      <c r="E29" s="60"/>
      <c r="F29" s="3">
        <f t="shared" si="0"/>
        <v>0</v>
      </c>
    </row>
    <row r="30" spans="1:6" ht="13.5">
      <c r="A30" s="38"/>
      <c r="B30" s="9"/>
      <c r="C30" s="47"/>
      <c r="D30" s="2"/>
      <c r="E30" s="2"/>
      <c r="F30" s="3"/>
    </row>
    <row r="31" spans="1:6" ht="33" customHeight="1">
      <c r="A31" s="38" t="s">
        <v>39</v>
      </c>
      <c r="B31" s="9" t="s">
        <v>65</v>
      </c>
      <c r="C31" s="47" t="s">
        <v>34</v>
      </c>
      <c r="D31" s="2">
        <v>3</v>
      </c>
      <c r="E31" s="60"/>
      <c r="F31" s="3">
        <f t="shared" si="0"/>
        <v>0</v>
      </c>
    </row>
    <row r="32" spans="1:6" ht="13.5">
      <c r="A32" s="38"/>
      <c r="B32" s="9"/>
      <c r="C32" s="47"/>
      <c r="D32" s="2"/>
      <c r="E32" s="2"/>
      <c r="F32" s="3"/>
    </row>
    <row r="33" spans="1:6" ht="38.25">
      <c r="A33" s="38" t="s">
        <v>40</v>
      </c>
      <c r="B33" s="9" t="s">
        <v>66</v>
      </c>
      <c r="C33" s="47" t="s">
        <v>31</v>
      </c>
      <c r="D33" s="2">
        <v>2.4</v>
      </c>
      <c r="E33" s="60"/>
      <c r="F33" s="3">
        <f t="shared" si="0"/>
        <v>0</v>
      </c>
    </row>
    <row r="34" spans="1:6" ht="13.5">
      <c r="A34" s="38"/>
      <c r="B34" s="9"/>
      <c r="C34" s="47"/>
      <c r="D34" s="2"/>
      <c r="E34" s="2"/>
      <c r="F34" s="3"/>
    </row>
    <row r="35" spans="1:6" ht="63.75">
      <c r="A35" s="38" t="s">
        <v>41</v>
      </c>
      <c r="B35" s="9" t="s">
        <v>64</v>
      </c>
      <c r="C35" s="47" t="s">
        <v>32</v>
      </c>
      <c r="D35" s="2">
        <v>3</v>
      </c>
      <c r="E35" s="60"/>
      <c r="F35" s="3">
        <f t="shared" si="0"/>
        <v>0</v>
      </c>
    </row>
    <row r="36" spans="1:6" ht="13.5">
      <c r="A36" s="38"/>
      <c r="B36" s="9"/>
      <c r="C36" s="47"/>
      <c r="D36" s="2"/>
      <c r="E36" s="2"/>
      <c r="F36" s="3"/>
    </row>
    <row r="37" spans="1:6" ht="38.25">
      <c r="A37" s="39" t="s">
        <v>42</v>
      </c>
      <c r="B37" s="9" t="s">
        <v>46</v>
      </c>
      <c r="C37" s="47" t="s">
        <v>31</v>
      </c>
      <c r="D37" s="2">
        <v>9.5</v>
      </c>
      <c r="E37" s="60"/>
      <c r="F37" s="3">
        <f t="shared" si="0"/>
        <v>0</v>
      </c>
    </row>
    <row r="38" spans="1:6" ht="13.5">
      <c r="A38" s="38"/>
      <c r="B38" s="9"/>
      <c r="C38" s="47"/>
      <c r="D38" s="2"/>
      <c r="E38" s="2"/>
      <c r="F38" s="3"/>
    </row>
    <row r="39" spans="1:6" ht="146.25" customHeight="1">
      <c r="A39" s="38" t="s">
        <v>43</v>
      </c>
      <c r="B39" s="9" t="s">
        <v>49</v>
      </c>
      <c r="C39" s="47" t="s">
        <v>31</v>
      </c>
      <c r="D39" s="2">
        <v>264</v>
      </c>
      <c r="E39" s="60"/>
      <c r="F39" s="3">
        <f t="shared" si="0"/>
        <v>0</v>
      </c>
    </row>
    <row r="40" spans="1:6" ht="13.5">
      <c r="A40" s="38"/>
      <c r="B40" s="9"/>
      <c r="C40" s="47"/>
      <c r="D40" s="2"/>
      <c r="E40" s="2"/>
      <c r="F40" s="3"/>
    </row>
    <row r="41" spans="1:6" ht="108.75" customHeight="1">
      <c r="A41" s="38" t="s">
        <v>44</v>
      </c>
      <c r="B41" s="9" t="s">
        <v>50</v>
      </c>
      <c r="C41" s="47" t="s">
        <v>33</v>
      </c>
      <c r="D41" s="2">
        <v>110</v>
      </c>
      <c r="E41" s="60"/>
      <c r="F41" s="3">
        <f t="shared" si="0"/>
        <v>0</v>
      </c>
    </row>
    <row r="42" spans="1:6" ht="13.5">
      <c r="A42" s="38"/>
      <c r="B42" s="9"/>
      <c r="C42" s="47"/>
      <c r="D42" s="2"/>
      <c r="E42" s="2"/>
      <c r="F42" s="3"/>
    </row>
    <row r="43" spans="1:6" ht="13.5">
      <c r="A43" s="40"/>
      <c r="B43" s="25" t="s">
        <v>3</v>
      </c>
      <c r="C43" s="43"/>
      <c r="D43" s="21"/>
      <c r="E43" s="21"/>
      <c r="F43" s="26">
        <f>ROUND(SUM(F20:F42),2)</f>
        <v>0</v>
      </c>
    </row>
    <row r="44" spans="1:6" ht="13.5">
      <c r="B44" s="12"/>
      <c r="C44" s="48"/>
      <c r="D44" s="3"/>
      <c r="E44" s="3"/>
      <c r="F44" s="13"/>
    </row>
    <row r="45" spans="1:6" ht="13.5">
      <c r="A45" s="35" t="s">
        <v>54</v>
      </c>
      <c r="B45" s="20" t="s">
        <v>10</v>
      </c>
      <c r="C45" s="45"/>
      <c r="D45" s="53"/>
      <c r="E45" s="53"/>
      <c r="F45" s="53"/>
    </row>
    <row r="46" spans="1:6" ht="13.5">
      <c r="B46" s="9"/>
      <c r="C46" s="49"/>
      <c r="D46" s="27"/>
      <c r="E46" s="27"/>
      <c r="F46" s="28"/>
    </row>
    <row r="47" spans="1:6" ht="81.75" customHeight="1">
      <c r="A47" s="37" t="s">
        <v>55</v>
      </c>
      <c r="B47" s="9" t="s">
        <v>67</v>
      </c>
      <c r="C47" s="49" t="s">
        <v>32</v>
      </c>
      <c r="D47" s="54">
        <v>12</v>
      </c>
      <c r="E47" s="61"/>
      <c r="F47" s="55">
        <f>ROUND((D47*E47),2)</f>
        <v>0</v>
      </c>
    </row>
    <row r="48" spans="1:6" ht="13.5">
      <c r="B48" s="9"/>
      <c r="C48" s="49"/>
      <c r="D48" s="54"/>
      <c r="E48" s="54"/>
      <c r="F48" s="55"/>
    </row>
    <row r="49" spans="1:6" ht="79.5" customHeight="1">
      <c r="A49" s="37" t="s">
        <v>56</v>
      </c>
      <c r="B49" s="9" t="s">
        <v>68</v>
      </c>
      <c r="C49" s="49" t="s">
        <v>32</v>
      </c>
      <c r="D49" s="54">
        <v>29</v>
      </c>
      <c r="E49" s="61"/>
      <c r="F49" s="55">
        <f t="shared" ref="F49:F65" si="1">ROUND((D49*E49),2)</f>
        <v>0</v>
      </c>
    </row>
    <row r="50" spans="1:6" ht="13.5">
      <c r="B50" s="9"/>
      <c r="C50" s="49"/>
      <c r="D50" s="54"/>
      <c r="E50" s="54"/>
      <c r="F50" s="55"/>
    </row>
    <row r="51" spans="1:6" ht="81.75" customHeight="1">
      <c r="A51" s="37" t="s">
        <v>57</v>
      </c>
      <c r="B51" s="9" t="s">
        <v>73</v>
      </c>
      <c r="C51" s="49" t="s">
        <v>72</v>
      </c>
      <c r="D51" s="54">
        <v>679</v>
      </c>
      <c r="E51" s="61"/>
      <c r="F51" s="55">
        <f t="shared" si="1"/>
        <v>0</v>
      </c>
    </row>
    <row r="52" spans="1:6" ht="13.5">
      <c r="B52" s="9"/>
      <c r="C52" s="49"/>
      <c r="D52" s="54"/>
      <c r="E52" s="54"/>
      <c r="F52" s="55"/>
    </row>
    <row r="53" spans="1:6" ht="54.75" customHeight="1">
      <c r="A53" s="37" t="s">
        <v>58</v>
      </c>
      <c r="B53" s="9" t="s">
        <v>47</v>
      </c>
      <c r="C53" s="49" t="s">
        <v>34</v>
      </c>
      <c r="D53" s="54">
        <v>2</v>
      </c>
      <c r="E53" s="61"/>
      <c r="F53" s="55">
        <f t="shared" si="1"/>
        <v>0</v>
      </c>
    </row>
    <row r="54" spans="1:6" ht="13.5">
      <c r="B54" s="9"/>
      <c r="C54" s="49"/>
      <c r="D54" s="54"/>
      <c r="E54" s="54"/>
      <c r="F54" s="55"/>
    </row>
    <row r="55" spans="1:6" ht="27" customHeight="1">
      <c r="A55" s="37" t="s">
        <v>59</v>
      </c>
      <c r="B55" s="9" t="s">
        <v>48</v>
      </c>
      <c r="C55" s="49" t="s">
        <v>32</v>
      </c>
      <c r="D55" s="54">
        <v>4</v>
      </c>
      <c r="E55" s="61"/>
      <c r="F55" s="55">
        <f t="shared" si="1"/>
        <v>0</v>
      </c>
    </row>
    <row r="56" spans="1:6" ht="13.5">
      <c r="B56" s="9"/>
      <c r="C56" s="49"/>
      <c r="D56" s="54"/>
      <c r="E56" s="54"/>
      <c r="F56" s="55"/>
    </row>
    <row r="57" spans="1:6" ht="40.5" customHeight="1">
      <c r="A57" s="37" t="s">
        <v>60</v>
      </c>
      <c r="B57" s="9" t="s">
        <v>53</v>
      </c>
      <c r="C57" s="49" t="s">
        <v>33</v>
      </c>
      <c r="D57" s="54">
        <v>165</v>
      </c>
      <c r="E57" s="61"/>
      <c r="F57" s="55">
        <f t="shared" si="1"/>
        <v>0</v>
      </c>
    </row>
    <row r="58" spans="1:6" ht="13.5">
      <c r="B58" s="9"/>
      <c r="C58" s="49"/>
      <c r="D58" s="54"/>
      <c r="E58" s="54"/>
      <c r="F58" s="55"/>
    </row>
    <row r="59" spans="1:6" ht="63.75">
      <c r="A59" s="37" t="s">
        <v>61</v>
      </c>
      <c r="B59" s="9" t="s">
        <v>35</v>
      </c>
      <c r="C59" s="49" t="s">
        <v>45</v>
      </c>
      <c r="D59" s="54">
        <v>2900</v>
      </c>
      <c r="E59" s="61"/>
      <c r="F59" s="55">
        <f t="shared" si="1"/>
        <v>0</v>
      </c>
    </row>
    <row r="60" spans="1:6" ht="13.5">
      <c r="B60" s="9"/>
      <c r="C60" s="49"/>
      <c r="D60" s="54"/>
      <c r="E60" s="54"/>
      <c r="F60" s="55"/>
    </row>
    <row r="61" spans="1:6" ht="184.5" customHeight="1">
      <c r="A61" s="37" t="s">
        <v>62</v>
      </c>
      <c r="B61" s="9" t="s">
        <v>69</v>
      </c>
      <c r="C61" s="47" t="s">
        <v>31</v>
      </c>
      <c r="D61" s="54">
        <v>91.5</v>
      </c>
      <c r="E61" s="61"/>
      <c r="F61" s="55">
        <f t="shared" si="1"/>
        <v>0</v>
      </c>
    </row>
    <row r="62" spans="1:6" ht="13.5">
      <c r="B62" s="9"/>
      <c r="C62" s="49"/>
      <c r="D62" s="54"/>
      <c r="E62" s="54"/>
      <c r="F62" s="55"/>
    </row>
    <row r="63" spans="1:6" ht="120" customHeight="1">
      <c r="A63" s="37" t="s">
        <v>63</v>
      </c>
      <c r="B63" s="9" t="s">
        <v>70</v>
      </c>
      <c r="C63" s="47" t="s">
        <v>31</v>
      </c>
      <c r="D63" s="2">
        <v>218</v>
      </c>
      <c r="E63" s="60"/>
      <c r="F63" s="55">
        <f t="shared" si="1"/>
        <v>0</v>
      </c>
    </row>
    <row r="64" spans="1:6" ht="13.5">
      <c r="B64" s="9"/>
      <c r="C64" s="47"/>
      <c r="D64" s="2"/>
      <c r="E64" s="2"/>
      <c r="F64" s="55"/>
    </row>
    <row r="65" spans="1:6" ht="107.25" customHeight="1">
      <c r="A65" s="37" t="s">
        <v>74</v>
      </c>
      <c r="B65" s="9" t="s">
        <v>71</v>
      </c>
      <c r="C65" s="47" t="s">
        <v>31</v>
      </c>
      <c r="D65" s="2">
        <v>29</v>
      </c>
      <c r="E65" s="60"/>
      <c r="F65" s="55">
        <f t="shared" si="1"/>
        <v>0</v>
      </c>
    </row>
    <row r="66" spans="1:6" ht="13.5">
      <c r="B66" s="9"/>
      <c r="C66" s="47"/>
      <c r="D66" s="2"/>
      <c r="E66" s="2"/>
      <c r="F66" s="55"/>
    </row>
    <row r="67" spans="1:6" ht="13.5">
      <c r="B67" s="8"/>
      <c r="C67" s="47"/>
      <c r="D67" s="2"/>
      <c r="E67" s="2"/>
      <c r="F67" s="55"/>
    </row>
    <row r="68" spans="1:6" ht="13.5">
      <c r="B68" s="9"/>
      <c r="C68" s="47"/>
      <c r="D68" s="2"/>
      <c r="E68" s="2"/>
      <c r="F68" s="3"/>
    </row>
    <row r="69" spans="1:6" ht="13.5">
      <c r="A69" s="40"/>
      <c r="B69" s="25" t="s">
        <v>3</v>
      </c>
      <c r="C69" s="43"/>
      <c r="D69" s="21"/>
      <c r="E69" s="21"/>
      <c r="F69" s="26">
        <f>ROUND(SUM(F47:F68),2)</f>
        <v>0</v>
      </c>
    </row>
    <row r="71" spans="1:6">
      <c r="B71" s="1" t="s">
        <v>6</v>
      </c>
      <c r="C71" s="47"/>
      <c r="D71" s="2"/>
      <c r="E71" s="2"/>
    </row>
    <row r="72" spans="1:6">
      <c r="B72" s="5"/>
      <c r="C72" s="47"/>
      <c r="D72" s="2"/>
      <c r="E72" s="2"/>
    </row>
    <row r="73" spans="1:6" ht="13.5">
      <c r="B73" s="5"/>
      <c r="C73" s="47"/>
      <c r="D73" s="2"/>
      <c r="E73" s="2"/>
      <c r="F73" s="14"/>
    </row>
    <row r="74" spans="1:6" ht="13.5">
      <c r="A74" s="41" t="s">
        <v>0</v>
      </c>
      <c r="B74" s="1" t="s">
        <v>1</v>
      </c>
      <c r="C74" s="47"/>
      <c r="D74" s="2"/>
      <c r="E74" s="2"/>
      <c r="F74" s="14"/>
    </row>
    <row r="75" spans="1:6" ht="13.5">
      <c r="B75" s="5"/>
      <c r="C75" s="47"/>
      <c r="D75" s="2"/>
      <c r="E75" s="2"/>
      <c r="F75" s="14"/>
    </row>
    <row r="76" spans="1:6" ht="13.5">
      <c r="A76" s="37" t="s">
        <v>2</v>
      </c>
      <c r="B76" s="5" t="s">
        <v>9</v>
      </c>
      <c r="C76" s="47"/>
      <c r="D76" s="2"/>
      <c r="E76" s="29"/>
      <c r="F76" s="14">
        <f>F43</f>
        <v>0</v>
      </c>
    </row>
    <row r="77" spans="1:6" ht="13.5">
      <c r="B77" s="5"/>
      <c r="C77" s="47"/>
      <c r="D77" s="2"/>
      <c r="E77" s="29"/>
      <c r="F77" s="14"/>
    </row>
    <row r="78" spans="1:6" ht="13.5">
      <c r="A78" s="42" t="s">
        <v>4</v>
      </c>
      <c r="B78" s="5" t="s">
        <v>10</v>
      </c>
      <c r="C78" s="47"/>
      <c r="D78" s="2"/>
      <c r="E78" s="29"/>
      <c r="F78" s="14">
        <f>F69</f>
        <v>0</v>
      </c>
    </row>
    <row r="79" spans="1:6">
      <c r="B79" s="5"/>
      <c r="C79" s="47"/>
      <c r="D79" s="2"/>
      <c r="E79" s="29"/>
    </row>
    <row r="80" spans="1:6" ht="13.5">
      <c r="B80" s="30" t="s">
        <v>3</v>
      </c>
      <c r="C80" s="50"/>
      <c r="D80" s="10"/>
      <c r="E80" s="11"/>
      <c r="F80" s="11">
        <f>ROUND(SUM(F76:F79),2)</f>
        <v>0</v>
      </c>
    </row>
    <row r="81" spans="2:6">
      <c r="B81" s="5"/>
      <c r="C81" s="47"/>
      <c r="D81" s="2"/>
      <c r="E81" s="29"/>
      <c r="F81" s="58"/>
    </row>
    <row r="82" spans="2:6" ht="13.5">
      <c r="B82" s="1" t="s">
        <v>7</v>
      </c>
      <c r="C82" s="46"/>
      <c r="D82" s="6"/>
      <c r="E82" s="29"/>
      <c r="F82" s="59">
        <f>ROUND((F80*0.25),2)</f>
        <v>0</v>
      </c>
    </row>
    <row r="83" spans="2:6">
      <c r="B83" s="5"/>
      <c r="C83" s="46"/>
      <c r="D83" s="2"/>
      <c r="E83" s="2"/>
      <c r="F83" s="58"/>
    </row>
    <row r="84" spans="2:6" ht="13.5">
      <c r="B84" s="30" t="s">
        <v>8</v>
      </c>
      <c r="C84" s="50"/>
      <c r="D84" s="10"/>
      <c r="E84" s="11"/>
      <c r="F84" s="11">
        <f>ROUND(SUM(F80:F82),2)</f>
        <v>0</v>
      </c>
    </row>
  </sheetData>
  <sheetProtection password="D0D2" sheet="1"/>
  <pageMargins left="0.70866141732283472" right="0.70866141732283472" top="0.98425196850393715" bottom="0.78740157480314965" header="0.31496062992125984" footer="0.31496062992125984"/>
  <pageSetup paperSize="9" scale="87" firstPageNumber="5" orientation="portrait" useFirstPageNumber="1" horizontalDpi="4294967293" verticalDpi="300" r:id="rId1"/>
  <headerFooter alignWithMargins="0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Održavanje Sv. Vida</vt:lpstr>
      <vt:lpstr>'Održavanje Sv. Vida'!Print_Area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Mario Krizanac</cp:lastModifiedBy>
  <cp:lastPrinted>2024-06-14T06:53:13Z</cp:lastPrinted>
  <dcterms:created xsi:type="dcterms:W3CDTF">2014-07-09T08:25:17Z</dcterms:created>
  <dcterms:modified xsi:type="dcterms:W3CDTF">2025-09-15T12:52:20Z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